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200" windowHeight="7248"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<sst xmlns="http://schemas.openxmlformats.org/spreadsheetml/2006/main" count="3568" uniqueCount="1612">
  <si>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</si>
  <si>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</si>
  <si>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</si>
  <si>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</si>
  <si>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</si>
  <si>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</si>
  <si>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</si>
  <si>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</si>
  <si>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</si>
  <si>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</si>
  <si>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</si>
  <si>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</si>
  <si>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</si>
  <si>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</si>
  <si>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</si>
  <si>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</si>
  <si>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</si>
  <si>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</si>
  <si>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</si>
  <si>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</si>
  <si>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</si>
  <si>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</si>
  <si>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</si>
  <si>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</si>
  <si>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</si>
  <si>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</si>
  <si>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</si>
  <si>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</si>
  <si>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</si>
  <si>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</si>
  <si>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</si>
  <si>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</si>
  <si>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</si>
  <si>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</si>
  <si>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</si>
  <si>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</si>
  <si>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</si>
  <si>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</si>
  <si>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</si>
  <si>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</si>
  <si>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</si>
  <si>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</si>
  <si>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</si>
  <si>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</si>
  <si>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</si>
  <si>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</si>
  <si>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</si>
  <si>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</si>
  <si>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</si>
  <si>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</si>
  <si>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</si>
  <si>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</si>
  <si>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</si>
  <si>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</si>
  <si>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</si>
  <si>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</si>
  <si>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</si>
  <si>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</si>
  <si>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</si>
  <si>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</si>
  <si>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</si>
  <si>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</si>
  <si>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</si>
  <si>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</si>
  <si>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</si>
  <si>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</si>
  <si>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</si>
  <si>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</si>
  <si>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</si>
  <si>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</si>
  <si>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</si>
  <si>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</si>
  <si>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</si>
  <si>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</si>
  <si>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</si>
  <si>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</si>
  <si>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</si>
  <si>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</si>
  <si>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</si>
  <si>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</si>
  <si>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</si>
  <si>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</si>
  <si>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</si>
  <si>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</si>
  <si>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</si>
  <si>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</si>
  <si>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</si>
  <si>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</si>
  <si>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</si>
  <si>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</si>
  <si>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</si>
  <si>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</si>
  <si>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</si>
  <si>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</si>
  <si>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</si>
  <si>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</si>
  <si>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</si>
  <si>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</si>
  <si>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</si>
  <si>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</si>
  <si>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</si>
  <si>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</si>
  <si>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</si>
  <si>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</si>
  <si>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</si>
  <si>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</si>
  <si>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</si>
  <si>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</si>
  <si>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</si>
  <si>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</si>
  <si>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</si>
  <si>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</si>
  <si>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</si>
  <si>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</si>
  <si>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</si>
  <si>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</si>
  <si>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</si>
  <si>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</si>
  <si>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</si>
  <si>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</si>
  <si>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</si>
  <si>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</si>
  <si>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</si>
  <si>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</si>
  <si>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</si>
  <si>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</si>
  <si>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</si>
  <si>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</si>
  <si>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</si>
  <si>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</si>
  <si>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</si>
  <si>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</si>
  <si>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</si>
  <si>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</si>
  <si>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</si>
  <si>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</si>
  <si>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</si>
  <si>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</si>
  <si>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</si>
  <si>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</si>
  <si>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</si>
  <si>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</si>
  <si>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</si>
  <si>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</si>
  <si>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</si>
  <si>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</si>
  <si>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</si>
  <si>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</si>
  <si>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</si>
  <si>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</si>
  <si>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</si>
  <si>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</si>
  <si>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</si>
  <si>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</si>
  <si>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</si>
  <si>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</si>
  <si>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</si>
  <si>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</si>
  <si>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</si>
  <si>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</si>
  <si>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</si>
  <si>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</si>
  <si>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</si>
  <si>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</si>
  <si>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</si>
  <si>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</si>
  <si>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</si>
  <si>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</si>
  <si>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</si>
  <si>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</si>
  <si>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</si>
  <si>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</si>
  <si>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</si>
  <si>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</si>
  <si>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</si>
  <si>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</si>
  <si>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</si>
  <si>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</si>
  <si>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</si>
  <si>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</si>
  <si>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</si>
  <si>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</si>
  <si>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</si>
  <si>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</si>
  <si>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</si>
  <si>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</si>
  <si>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</si>
  <si>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</si>
  <si>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</si>
  <si>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</si>
  <si>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</si>
  <si>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</si>
  <si>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</si>
  <si>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</si>
  <si>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</si>
  <si>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</si>
  <si>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</si>
  <si>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</si>
  <si>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</si>
  <si>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</si>
  <si>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</si>
  <si>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</si>
  <si>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</si>
  <si>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</si>
  <si>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</si>
  <si>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</si>
  <si>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</si>
  <si>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</si>
  <si>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</si>
  <si>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</si>
  <si>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</si>
  <si>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</si>
  <si>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</si>
  <si>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</si>
  <si>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</si>
  <si>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</si>
  <si>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</si>
  <si>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</si>
  <si>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</si>
  <si>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</si>
  <si>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</si>
  <si>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</si>
  <si>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</si>
  <si>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</si>
  <si>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</si>
  <si>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</si>
  <si>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</si>
  <si>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</si>
  <si>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</si>
  <si>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</si>
  <si>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</si>
  <si>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</si>
  <si>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</si>
  <si>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</si>
  <si>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</si>
  <si>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</si>
  <si>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</si>
  <si>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</si>
  <si>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</si>
  <si>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</si>
  <si>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</si>
  <si>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</si>
  <si>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</si>
  <si>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</si>
  <si>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</si>
  <si>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</si>
  <si>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</si>
  <si>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</si>
  <si>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</si>
  <si>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</si>
  <si>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</si>
  <si>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</si>
  <si>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</si>
  <si>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</si>
  <si>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</si>
  <si>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</si>
  <si>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</si>
  <si>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</si>
  <si>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</si>
  <si>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</si>
  <si>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</si>
  <si>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</si>
  <si>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</si>
  <si>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</si>
  <si>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</si>
  <si>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</si>
  <si>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</si>
  <si>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</si>
  <si>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</si>
  <si>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</si>
  <si>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</si>
  <si>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</si>
  <si>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</si>
  <si>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</si>
  <si>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</si>
  <si>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</si>
  <si>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</si>
  <si>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</si>
  <si>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</si>
  <si>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</si>
  <si>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</si>
  <si>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</si>
  <si>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</si>
  <si>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</si>
  <si>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</si>
  <si>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</si>
  <si>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</si>
  <si>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</si>
  <si>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</si>
  <si>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</si>
  <si>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</si>
  <si>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</si>
  <si>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</si>
  <si>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</si>
  <si>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</si>
  <si>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</si>
  <si>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</si>
  <si>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</si>
  <si>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</si>
  <si>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</si>
  <si>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</si>
  <si>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</si>
  <si>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</si>
  <si>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</si>
  <si>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</si>
  <si>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</si>
  <si>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</si>
  <si>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</si>
  <si>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</si>
  <si>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</si>
  <si>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</si>
  <si>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</si>
  <si>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</si>
  <si>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</si>
  <si>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</si>
  <si>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</si>
  <si>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</si>
  <si>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</si>
  <si>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</si>
  <si>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</si>
  <si>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</si>
  <si>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</si>
  <si>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</si>
  <si>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</si>
  <si>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</si>
  <si>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</si>
  <si>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</si>
  <si>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</si>
  <si>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</si>
  <si>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</si>
  <si>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</si>
  <si>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</si>
  <si>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</si>
  <si>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</si>
  <si>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</si>
  <si>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</si>
  <si>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</si>
  <si>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</si>
  <si>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</si>
  <si>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</si>
  <si>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</si>
  <si>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</si>
  <si>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</si>
  <si>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</si>
  <si>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</si>
  <si>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</si>
  <si>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</si>
  <si>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</si>
  <si>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</si>
  <si>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</si>
  <si>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</si>
  <si>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</si>
  <si>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</si>
  <si>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</si>
  <si>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</si>
  <si>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</si>
  <si>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</si>
  <si>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</si>
  <si>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</si>
  <si>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</si>
  <si>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</si>
  <si>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</si>
  <si>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</si>
  <si>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</si>
  <si>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</si>
  <si>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</si>
  <si>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</si>
  <si>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</si>
  <si>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</si>
  <si>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</si>
  <si>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</si>
  <si>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</si>
  <si>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</si>
  <si>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</si>
  <si>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</si>
  <si>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</si>
  <si>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</si>
  <si>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</si>
  <si>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</si>
  <si>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</si>
  <si>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</si>
  <si>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</si>
  <si>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</si>
  <si>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</si>
  <si>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</si>
  <si>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</si>
  <si>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</si>
  <si>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</si>
  <si>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</si>
  <si>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</si>
  <si>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</si>
  <si>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</si>
  <si>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</si>
  <si>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</si>
  <si>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</si>
  <si>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</si>
  <si>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</si>
  <si>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</si>
  <si>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</si>
  <si>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</si>
  <si>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</si>
  <si>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</si>
  <si>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</si>
  <si>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</si>
  <si>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</si>
  <si>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</si>
  <si>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</si>
  <si>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</si>
  <si>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</si>
  <si>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</si>
  <si>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</si>
  <si>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</si>
  <si>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</si>
  <si>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</si>
  <si>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</si>
  <si>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</si>
  <si>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</si>
  <si>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</si>
  <si>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</si>
  <si>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</si>
  <si>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</si>
  <si>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</si>
  <si>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</si>
  <si>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</si>
  <si>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</si>
  <si>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</si>
  <si>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</si>
  <si>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</si>
  <si>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</si>
  <si>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</si>
  <si>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</si>
  <si>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</si>
  <si>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</si>
  <si>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</si>
  <si>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</si>
  <si>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</si>
  <si>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</si>
  <si>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</si>
  <si>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</si>
  <si>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</si>
  <si>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</si>
  <si>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</si>
  <si>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</si>
  <si>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</si>
  <si>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</si>
  <si>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</si>
  <si>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</si>
  <si>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</si>
  <si>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</si>
  <si>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</si>
  <si>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</si>
  <si>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</si>
  <si>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</si>
  <si>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</si>
  <si>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</si>
  <si>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</si>
  <si>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</si>
  <si>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</si>
  <si>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</si>
  <si>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</si>
  <si>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</si>
  <si>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</si>
  <si>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</si>
  <si>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</si>
  <si>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</si>
  <si>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</si>
  <si>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</si>
  <si>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</si>
  <si>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</si>
  <si>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</si>
  <si>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</si>
  <si>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</si>
  <si>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</si>
  <si>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</si>
  <si>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</si>
  <si>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</si>
  <si>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</si>
  <si>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</si>
  <si>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</si>
  <si>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</si>
  <si>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</si>
  <si>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</si>
  <si>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</si>
  <si>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</si>
  <si>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</si>
  <si>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</si>
  <si>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</si>
  <si>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</si>
  <si>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</si>
  <si>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</si>
  <si>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</si>
  <si>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</si>
  <si>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</si>
  <si>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</si>
  <si>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</si>
  <si>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</si>
  <si>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</si>
  <si>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</si>
  <si>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</si>
  <si>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</si>
  <si>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</si>
  <si>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</si>
  <si>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</si>
  <si>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</si>
  <si>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</si>
  <si>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</si>
  <si>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</si>
  <si>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</si>
  <si>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</si>
  <si>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</si>
  <si>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</si>
  <si>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</si>
  <si>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</si>
  <si>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</si>
  <si>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</si>
  <si>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</si>
  <si>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</si>
  <si>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</si>
  <si>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</si>
  <si>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</si>
  <si>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</si>
  <si>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</si>
  <si>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</si>
  <si>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</si>
  <si>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</si>
  <si>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</si>
  <si>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</si>
  <si>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</si>
  <si>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</si>
  <si>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</si>
  <si>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</si>
  <si>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</si>
  <si>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</si>
  <si>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</si>
  <si>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</si>
  <si>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</si>
  <si>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</si>
  <si>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</si>
  <si>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</si>
  <si>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</si>
  <si>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</si>
  <si>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</si>
  <si>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</si>
  <si>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</si>
  <si>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</si>
  <si>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</si>
  <si>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</si>
  <si>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</si>
  <si>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</si>
  <si>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</si>
  <si>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</si>
  <si>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</si>
  <si>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</si>
  <si>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</si>
  <si>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</si>
  <si>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</si>
  <si>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</si>
  <si>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</si>
  <si>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</si>
  <si>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</si>
  <si>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</si>
  <si>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</si>
  <si>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</si>
  <si>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</si>
  <si>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</si>
  <si>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</si>
  <si>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</si>
  <si>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</si>
  <si>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</si>
  <si>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</si>
  <si>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</si>
  <si>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</si>
  <si>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</si>
  <si>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</si>
  <si>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</si>
  <si>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</si>
  <si>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</si>
  <si>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</si>
  <si>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</si>
  <si>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</si>
  <si>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</si>
  <si>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</si>
  <si>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</si>
  <si>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</si>
  <si>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</si>
  <si>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</si>
  <si>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</si>
  <si>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</si>
  <si>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</si>
  <si>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</si>
  <si>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</si>
  <si>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</si>
  <si>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</si>
  <si>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</si>
  <si>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</si>
  <si>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</si>
  <si>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</si>
  <si>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</si>
  <si>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</si>
  <si>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</si>
  <si>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</si>
  <si>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</si>
  <si>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</si>
  <si>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</si>
  <si>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</si>
  <si>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</si>
  <si>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</si>
  <si>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</si>
  <si>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</si>
  <si>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</si>
  <si>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</si>
  <si>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</si>
  <si>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</si>
  <si>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</si>
  <si>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</si>
  <si>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</si>
  <si>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</si>
  <si>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</si>
  <si>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</si>
  <si>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</si>
  <si>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</si>
  <si>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</si>
  <si>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</si>
  <si>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</si>
  <si>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</si>
  <si>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</si>
  <si>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</si>
  <si>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</si>
  <si>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</si>
  <si>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</si>
  <si>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</si>
  <si>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</si>
  <si>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</si>
  <si>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</si>
  <si>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</si>
  <si>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</si>
  <si>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</si>
  <si>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</si>
  <si>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</si>
  <si>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</si>
  <si>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</si>
  <si>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</si>
  <si>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</si>
  <si>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</si>
  <si>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</si>
  <si>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</si>
  <si>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</si>
  <si>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</si>
  <si>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</si>
  <si>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</si>
  <si>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</si>
  <si>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</si>
  <si>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</si>
  <si>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</si>
  <si>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</si>
  <si>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</si>
  <si>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</si>
  <si>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</si>
  <si>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</si>
  <si>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</si>
  <si>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</si>
  <si>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</si>
  <si>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</si>
  <si>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</si>
  <si>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</si>
  <si>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</si>
  <si>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</si>
  <si>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</si>
  <si>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</si>
  <si>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</si>
  <si>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</si>
  <si>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</si>
  <si>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</si>
  <si>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</si>
  <si>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</si>
  <si>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</si>
  <si>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</si>
  <si>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</si>
  <si>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</si>
  <si>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</si>
  <si>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</si>
  <si>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</si>
  <si>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</si>
  <si>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</si>
  <si>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</si>
  <si>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</si>
  <si>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</si>
  <si>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</si>
  <si>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</si>
  <si>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</si>
  <si>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</si>
  <si>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</si>
  <si>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</si>
  <si>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</si>
  <si>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</si>
  <si>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</si>
  <si>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</si>
  <si>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</si>
  <si>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</si>
  <si>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</si>
  <si>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</si>
  <si>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</si>
  <si>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</si>
  <si>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</si>
  <si>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</si>
  <si>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</si>
  <si>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</si>
  <si>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</si>
  <si>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</si>
  <si>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</si>
  <si>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</si>
  <si>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</si>
  <si>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</si>
  <si>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</si>
  <si>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</si>
  <si>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</si>
  <si>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</si>
  <si>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</si>
  <si>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</si>
  <si>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</si>
  <si>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</si>
  <si>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</si>
  <si>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</si>
  <si>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</si>
  <si>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</si>
  <si>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</si>
  <si>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</si>
  <si>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</si>
  <si>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</si>
  <si>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</si>
  <si>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</si>
  <si>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</si>
  <si>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</si>
  <si>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</si>
  <si>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</si>
  <si>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</si>
  <si>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</si>
  <si>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</si>
  <si>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</si>
  <si>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</si>
  <si>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</si>
  <si>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</si>
  <si>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</si>
  <si>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</si>
  <si>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</si>
  <si>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</si>
  <si>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</si>
  <si>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</si>
  <si>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</si>
  <si>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</si>
  <si>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</si>
  <si>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</si>
  <si>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</si>
  <si>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</si>
  <si>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</si>
  <si>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</si>
  <si>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</si>
  <si>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</si>
  <si>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</si>
  <si>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</si>
  <si>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</si>
  <si>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</si>
  <si>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</si>
  <si>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</si>
  <si>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</si>
  <si>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</si>
  <si>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</si>
  <si>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</si>
  <si>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</si>
  <si>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</si>
  <si>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</si>
  <si>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</si>
  <si>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</si>
  <si>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</si>
  <si>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</si>
  <si>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</si>
  <si>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</si>
  <si>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</si>
  <si>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</si>
  <si>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</si>
  <si>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</si>
  <si>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</si>
  <si>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</si>
  <si>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</si>
  <si>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</si>
  <si>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</si>
  <si>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</si>
  <si>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</si>
  <si>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</si>
  <si>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</si>
  <si>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</si>
  <si>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</si>
  <si>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</si>
  <si>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</si>
  <si>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</si>
  <si>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</si>
  <si>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</si>
  <si>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</si>
  <si>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</si>
  <si>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</si>
  <si>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</si>
  <si>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</si>
  <si>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</si>
  <si>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</si>
  <si>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</si>
  <si>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</si>
  <si>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</si>
  <si>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</si>
  <si>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</si>
  <si>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</si>
  <si>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</si>
  <si>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</si>
  <si>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</si>
  <si>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</si>
  <si>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</si>
  <si>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</si>
  <si>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</si>
  <si>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</si>
  <si>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</si>
  <si>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</si>
  <si>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</si>
  <si>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</si>
  <si>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</si>
  <si>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</si>
  <si>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</si>
  <si>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</si>
  <si>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</si>
  <si>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</si>
  <si>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</si>
  <si>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</si>
  <si>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</si>
  <si>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</si>
  <si>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</si>
  <si>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</si>
  <si>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</si>
  <si>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</si>
  <si>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</si>
  <si>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</si>
  <si>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</si>
  <si>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</si>
  <si>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</si>
  <si>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</si>
  <si>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</si>
  <si>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</si>
  <si>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</si>
  <si>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</si>
  <si>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</si>
  <si>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</si>
  <si>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</si>
  <si>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</si>
  <si>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</si>
  <si>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</si>
  <si>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</si>
  <si>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</si>
  <si>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</si>
  <si>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</si>
  <si>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</si>
  <si>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</si>
  <si>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</si>
  <si>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</si>
  <si>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</si>
  <si>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</si>
  <si>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</si>
  <si>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</si>
  <si>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</si>
  <si>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</si>
  <si>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</si>
  <si>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</si>
  <si>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</si>
  <si>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</si>
  <si>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</si>
  <si>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</si>
  <si>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</si>
  <si>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</si>
  <si>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</si>
  <si>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</si>
  <si>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</si>
  <si>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</si>
  <si>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</si>
  <si>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</si>
  <si>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</si>
  <si>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</si>
  <si>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</si>
  <si>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</si>
  <si>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</si>
  <si>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</si>
  <si>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</si>
  <si>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</si>
  <si>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</si>
  <si>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</si>
  <si>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</si>
  <si>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</si>
  <si>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</si>
  <si>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</si>
  <si>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</si>
  <si>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</si>
  <si>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</si>
  <si>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</si>
  <si>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</si>
  <si>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</si>
  <si>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</si>
  <si>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</si>
  <si>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</si>
  <si>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</si>
  <si>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</si>
  <si>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</si>
  <si>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</si>
  <si>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</si>
  <si>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</si>
  <si>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</si>
  <si>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</si>
  <si>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</si>
  <si>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</si>
  <si>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</si>
  <si>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</si>
  <si>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</si>
  <si>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</si>
  <si>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</si>
  <si>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</si>
  <si>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</si>
  <si>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</si>
  <si>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</si>
  <si>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</si>
  <si>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</si>
  <si>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</si>
  <si>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</si>
  <si>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</si>
  <si>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</si>
  <si>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</si>
  <si>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</si>
  <si>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</si>
  <si>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</si>
  <si>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</si>
  <si>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</si>
  <si>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</si>
  <si>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</si>
  <si>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</si>
  <si>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</si>
  <si>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</si>
  <si>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</si>
  <si>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</si>
  <si>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</si>
  <si>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</si>
  <si>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</si>
  <si>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</si>
  <si>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</si>
  <si>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</si>
  <si>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</si>
  <si>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</si>
  <si>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</si>
  <si>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</si>
  <si>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</si>
  <si>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</si>
  <si>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</si>
  <si>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</si>
  <si>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</si>
  <si>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</si>
  <si>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</si>
  <si>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</si>
  <si>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</si>
  <si>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</si>
  <si>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</si>
  <si>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</si>
  <si>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</si>
  <si>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</si>
  <si>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</si>
  <si>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</si>
  <si>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</si>
  <si>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</si>
  <si>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</si>
  <si>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</si>
  <si>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</si>
  <si>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</si>
  <si>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</si>
  <si>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</si>
  <si>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</si>
  <si>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</si>
  <si>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</si>
  <si>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</si>
  <si>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</si>
  <si>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</si>
  <si>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</si>
  <si>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</si>
  <si>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</si>
  <si>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</si>
  <si>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</si>
  <si>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</si>
  <si>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</si>
  <si>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</si>
  <si>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</si>
  <si>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</si>
  <si>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</si>
  <si>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</si>
  <si>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</si>
  <si>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</si>
  <si>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</si>
  <si>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</si>
  <si>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</si>
  <si>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</si>
  <si>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</si>
  <si>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</si>
  <si>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</si>
  <si>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</si>
  <si>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</si>
  <si>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</si>
  <si>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</si>
  <si>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</si>
  <si>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</si>
  <si>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</si>
  <si>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</si>
  <si>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</si>
  <si>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</si>
  <si>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</si>
  <si>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</si>
  <si>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</si>
  <si>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</si>
  <si>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</si>
  <si>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</si>
  <si>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</si>
  <si>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</si>
  <si>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</si>
  <si>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</si>
  <si>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</si>
  <si>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</si>
  <si>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</si>
  <si>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</si>
  <si>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</si>
  <si>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</si>
  <si>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</si>
  <si>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</si>
  <si>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</si>
  <si>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</si>
  <si>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</si>
  <si>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</si>
  <si>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</si>
  <si>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</si>
  <si>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</si>
  <si>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</si>
  <si>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</si>
  <si>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</si>
  <si>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</si>
  <si>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</si>
  <si>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</si>
  <si>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</si>
  <si>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</si>
  <si>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</si>
  <si>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</si>
  <si>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</si>
  <si>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</si>
  <si>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</si>
  <si>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</si>
  <si>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</si>
  <si>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</si>
  <si>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</si>
  <si>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</si>
  <si>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</si>
  <si>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</si>
  <si>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</si>
  <si>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</si>
  <si>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</si>
  <si>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</si>
  <si>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</si>
  <si>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</si>
  <si>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</si>
  <si>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</si>
  <si>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</si>
  <si>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</si>
  <si>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</si>
  <si>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</si>
  <si>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</si>
  <si>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</si>
  <si>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</si>
  <si>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</si>
  <si>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</si>
  <si>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</si>
  <si>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</si>
  <si>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</si>
  <si>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</si>
  <si>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</si>
  <si>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</si>
  <si>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</si>
  <si>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</si>
  <si>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</si>
  <si>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</si>
  <si>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</si>
  <si>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</si>
  <si>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</si>
  <si>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</si>
  <si>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</si>
  <si>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</si>
  <si>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</si>
  <si>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</si>
  <si>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</si>
  <si>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</si>
  <si>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</si>
  <si>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</si>
  <si>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</si>
  <si>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</si>
  <si>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</si>
  <si>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</si>
  <si>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</si>
  <si>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</si>
  <si>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</si>
  <si>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</si>
  <si>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</si>
  <si>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</si>
  <si>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</si>
  <si>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</si>
  <si>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</si>
  <si>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</si>
  <si>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</si>
  <si>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</si>
  <si>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</si>
  <si>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</si>
  <si>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</si>
  <si>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</si>
  <si>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</si>
  <si>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</si>
  <si>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</si>
  <si>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</si>
  <si>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</si>
  <si>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</si>
  <si>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</si>
  <si>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</si>
  <si>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</si>
  <si>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</si>
  <si>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</si>
  <si>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</si>
  <si>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</si>
  <si>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</si>
  <si>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</si>
  <si>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</si>
  <si>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</si>
  <si>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</si>
  <si>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</si>
  <si>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</si>
  <si>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</si>
  <si>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</si>
  <si>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</si>
  <si>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</si>
  <si>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</si>
  <si>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</si>
  <si>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</si>
  <si>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</si>
  <si>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</si>
  <si>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</si>
  <si>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</si>
  <si>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</si>
  <si>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</si>
  <si>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</si>
  <si>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</si>
  <si>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</si>
  <si>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</si>
  <si>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</si>
  <si>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</si>
  <si>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</si>
  <si>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</si>
  <si>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</si>
  <si>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</si>
  <si>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</si>
  <si>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</si>
  <si>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</si>
  <si>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</si>
  <si>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</si>
  <si>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</si>
  <si>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</si>
  <si>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</si>
  <si>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</si>
  <si>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</si>
  <si>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</si>
  <si>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</si>
  <si>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</si>
  <si>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</si>
  <si>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</si>
  <si>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</si>
  <si>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</si>
  <si>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</si>
  <si>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</si>
  <si>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</si>
  <si>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</si>
  <si>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</si>
  <si>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</si>
  <si>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</si>
  <si>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</si>
  <si>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</si>
  <si>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</si>
  <si>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</si>
  <si>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</si>
  <si>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</si>
  <si>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</si>
  <si>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</si>
  <si>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</si>
  <si>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</si>
  <si>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</si>
  <si>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</si>
  <si>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</si>
  <si>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</si>
  <si>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</si>
  <si>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</si>
  <si>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</si>
  <si>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</si>
  <si>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</si>
  <si>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</si>
  <si>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</si>
  <si>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</si>
  <si>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</si>
  <si>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</si>
  <si>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</si>
  <si>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</si>
  <si>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</si>
  <si>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</si>
  <si>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</si>
  <si>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</si>
  <si>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</si>
  <si>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</si>
  <si>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</si>
  <si>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</si>
  <si>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</si>
  <si>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</si>
  <si>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</si>
  <si>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</si>
  <si>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</si>
  <si>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</si>
  <si>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</si>
  <si>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</si>
  <si>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</si>
  <si>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</si>
  <si>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</si>
  <si>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</si>
  <si>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</si>
  <si>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</si>
  <si>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</si>
  <si>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</si>
  <si>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</si>
  <si>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</si>
  <si>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</si>
  <si>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</si>
  <si>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</si>
  <si>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</si>
  <si>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</si>
  <si>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</si>
  <si>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</si>
  <si>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</si>
  <si>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</si>
  <si>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</si>
  <si>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</si>
  <si>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</si>
  <si>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</si>
  <si>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</si>
  <si>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</si>
  <si>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</si>
  <si>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</si>
  <si>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</si>
  <si>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</si>
  <si>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</si>
  <si>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</si>
  <si>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</si>
  <si>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</si>
  <si>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</si>
  <si>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</si>
  <si>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</si>
  <si>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</si>
  <si>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</si>
  <si>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</si>
  <si>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</si>
  <si>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</si>
  <si>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</si>
  <si>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</si>
  <si>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</si>
  <si>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</si>
  <si>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</si>
  <si>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</si>
  <si>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</si>
  <si>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</si>
  <si>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</si>
  <si>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</si>
  <si>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</si>
  <si>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</si>
  <si>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</si>
  <si>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</si>
  <si>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</si>
  <si>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</si>
  <si>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</si>
  <si>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</si>
  <si>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</si>
  <si>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</si>
  <si>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</si>
  <si>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</si>
  <si>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</si>
  <si>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</si>
  <si>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</si>
  <si>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</si>
  <si>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</si>
  <si>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</si>
  <si>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</si>
  <si>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</si>
  <si>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</si>
  <si>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</si>
  <si>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</si>
  <si>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</si>
  <si>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</si>
  <si>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</si>
  <si>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</si>
  <si>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</si>
  <si>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</si>
  <si>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</si>
  <si>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</si>
  <si>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</si>
  <si>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</si>
  <si>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</si>
  <si>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</si>
  <si>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</si>
  <si>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</si>
  <si>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</si>
  <si>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</si>
  <si>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</si>
  <si>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</si>
  <si>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</si>
  <si>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</si>
  <si>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</si>
  <si>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</si>
  <si>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</si>
  <si>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</si>
  <si>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</si>
  <si>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</si>
  <si>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</si>
  <si>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</si>
  <si>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</si>
  <si>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</si>
  <si>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</si>
  <si>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</si>
  <si>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</si>
  <si>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</si>
  <si>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</si>
  <si>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</si>
  <si>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</si>
  <si>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</si>
  <si>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</si>
  <si>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</si>
  <si>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</si>
  <si>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</si>
  <si>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</si>
  <si>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</si>
  <si>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</si>
  <si>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</si>
  <si>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</si>
  <si>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</si>
  <si>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</si>
  <si>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</si>
  <si>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</si>
  <si>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</si>
  <si>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</si>
  <si>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</si>
  <si>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</si>
  <si>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</si>
  <si>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</si>
  <si>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</si>
  <si>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</si>
  <si>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</si>
  <si>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</si>
  <si>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</si>
  <si>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</si>
  <si>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</si>
  <si>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</si>
  <si>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</si>
  <si>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</si>
  <si>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</si>
  <si>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</si>
  <si>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</si>
  <si>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</si>
  <si>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</si>
  <si>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</si>
  <si>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</si>
  <si>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</si>
  <si>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</si>
  <si>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</si>
  <si>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</si>
  <si>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</si>
  <si>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</si>
  <si>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</si>
  <si>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</si>
  <si>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</si>
  <si>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</si>
  <si>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</si>
  <si>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</si>
  <si>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</si>
  <si>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</si>
  <si>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</si>
  <si>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</si>
  <si>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</si>
  <si>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</si>
  <si>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</si>
  <si>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</si>
  <si>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</si>
  <si>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</si>
  <si>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</si>
  <si>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</si>
  <si>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</si>
  <si>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</si>
  <si>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</si>
  <si>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</si>
  <si>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</si>
  <si>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</si>
  <si>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</si>
  <si>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</si>
  <si>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</si>
  <si>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</si>
  <si>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</si>
  <si>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</si>
  <si>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</si>
  <si>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</si>
  <si>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</si>
  <si>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</si>
  <si>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</si>
  <si>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</si>
  <si>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</si>
  <si>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</si>
  <si>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</si>
  <si>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</si>
  <si>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</si>
  <si>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</si>
  <si>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</si>
  <si>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</si>
  <si>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</si>
  <si>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</si>
  <si>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</si>
  <si>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</si>
  <si>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</si>
  <si>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</si>
  <si>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</si>
  <si>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</si>
  <si>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</si>
  <si>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</si>
  <si>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</si>
  <si>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</si>
  <si>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</si>
  <si>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</si>
  <si>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</si>
  <si>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</si>
  <si>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</si>
  <si>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</si>
  <si>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</si>
  <si>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</si>
  <si>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</si>
  <si>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</si>
  <si>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</si>
  <si>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</si>
  <si>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</si>
  <si>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</si>
  <si>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</si>
  <si>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</si>
  <si>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</si>
  <si>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</si>
  <si>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</si>
  <si>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</si>
  <si>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</si>
  <si>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</si>
  <si>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</si>
  <si>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</si>
  <si>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</si>
  <si>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</si>
  <si>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</si>
  <si>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</si>
  <si>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</si>
  <si>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</si>
  <si>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</si>
  <si>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</si>
  <si>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</si>
  <si>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</si>
  <si>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</si>
  <si>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</si>
  <si>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</si>
  <si>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</si>
  <si>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</si>
  <si>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</si>
  <si>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</si>
  <si>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</si>
  <si>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</si>
  <si>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</si>
  <si>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</si>
  <si>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</si>
  <si>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</si>
  <si>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</si>
  <si>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</si>
  <si>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</si>
  <si>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</si>
  <si>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</si>
  <si>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</si>
  <si>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</si>
  <si>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</si>
  <si>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</si>
  <si>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</si>
  <si>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</si>
  <si>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</si>
  <si>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</si>
  <si>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</si>
  <si>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</si>
  <si>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</si>
  <si>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</si>
  <si>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</si>
  <si>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</si>
  <si>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</si>
  <si>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</si>
  <si>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</si>
  <si>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</si>
  <si>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</si>
  <si>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</si>
  <si>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</si>
  <si>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</si>
  <si>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</si>
  <si>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</si>
  <si>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</si>
  <si>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</si>
  <si>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</si>
  <si>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</si>
  <si>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</si>
  <si>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</si>
  <si>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</si>
  <si>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</si>
  <si>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</si>
  <si>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</si>
  <si>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</si>
  <si>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</si>
  <si>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</si>
  <si>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</si>
  <si>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</si>
  <si>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</si>
  <si>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</si>
  <si>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</si>
  <si>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</si>
  <si>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</si>
  <si>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</si>
  <si>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</si>
  <si>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</si>
  <si>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</si>
  <si>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</si>
  <si>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</si>
  <si>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</si>
  <si>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</si>
  <si>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</si>
  <si>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</si>
  <si>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</si>
  <si>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</si>
  <si>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</si>
  <si>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</si>
  <si>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</si>
  <si>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</si>
  <si>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</si>
  <si>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</si>
  <si>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</si>
  <si>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</si>
  <si>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</si>
  <si>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</si>
  <si>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</si>
  <si>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</si>
  <si>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</si>
  <si>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</si>
  <si>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</si>
  <si>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</si>
  <si>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</si>
  <si>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</si>
  <si>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</si>
  <si>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</si>
  <si>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</si>
  <si>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</si>
  <si>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</si>
  <si>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</si>
  <si>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</si>
  <si>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</si>
  <si>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</si>
  <si>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</si>
  <si>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</si>
  <si>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</si>
  <si>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</si>
  <si>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</si>
  <si>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</si>
  <si>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</si>
  <si>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</si>
  <si>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</si>
  <si>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</si>
  <si>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</si>
  <si>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</si>
  <si>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</si>
  <si>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</si>
  <si>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</si>
  <si>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</si>
  <si>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</si>
  <si>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</si>
  <si>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</si>
  <si>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</si>
  <si>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</si>
  <si>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</si>
  <si>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</si>
  <si>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</si>
  <si>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</si>
  <si>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</si>
  <si>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</si>
  <si>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</si>
  <si>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</si>
  <si>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</si>
  <si>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</si>
  <si>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</si>
  <si>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</si>
  <si>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</si>
  <si>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</si>
  <si>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ELIZABETE URBANO DE FREITAS</t>
  </si>
  <si>
    <t>elizabeteufreitas@gmail.com</t>
  </si>
  <si>
    <t>AMARO LUCIO RAMALHO DE SÁ</t>
  </si>
  <si>
    <t>PRESIDENTE</t>
  </si>
  <si>
    <t>ATA</t>
  </si>
  <si>
    <t>CASADO</t>
  </si>
  <si>
    <t>RUA JOSÉ SEVERINO DOS SANTOS, 32 CENTRO FEIRA NOVA - 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</si>
</sst>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ontrole%20Interno\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Controle%20Interno\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Controle%20Interno\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
      <c r="B2" s="68" t="s">
        <v>495</v>
      </c>
      <c r="C2" s="67"/>
      <c r="D2" s="67"/>
      <c r="E2" s="67"/>
      <c r="F2" s="67"/>
    </row>
    <row r="3" spans="2:7" ht="15">
      <c r="B3" s="89" t="s">
        <v>485</v>
      </c>
      <c r="C3" s="90" t="s">
        <v>486</v>
      </c>
      <c r="D3" s="89" t="s">
        <v>487</v>
      </c>
      <c r="E3" s="89" t="s">
        <v>259</v>
      </c>
      <c r="F3" s="91">
        <v>61</v>
      </c>
      <c r="G3" s="93" t="str">
        <f>UPPER(INDEX(C4:C188,MATCH(F3,B4:B188,0),0))</f>
        <v>FEIRA NOVA</v>
      </c>
    </row>
    <row r="4" spans="2:5" ht="15">
      <c r="B4" s="5">
        <v>1</v>
      </c>
      <c r="C4" s="4" t="s">
        <v>16</v>
      </c>
      <c r="E4" s="20" t="s">
        <v>296</v>
      </c>
    </row>
    <row r="5" spans="2:12" ht="15">
      <c r="B5" s="5">
        <v>2</v>
      </c>
      <c r="C5" s="4" t="s">
        <v>300</v>
      </c>
      <c r="D5" s="66" t="s">
        <v>37</v>
      </c>
      <c r="E5" s="69">
        <v>0</v>
      </c>
      <c r="K5" s="5"/>
      <c r="L5" s="27"/>
    </row>
    <row r="6" spans="2:12" ht="15">
      <c r="B6" s="5">
        <v>3</v>
      </c>
      <c r="C6" s="4" t="s">
        <v>301</v>
      </c>
      <c r="D6" s="66" t="s">
        <v>38</v>
      </c>
      <c r="E6" s="69">
        <v>1</v>
      </c>
      <c r="F6" s="90"/>
      <c r="G6" s="90"/>
      <c r="K6" s="5"/>
      <c r="L6" s="27"/>
    </row>
    <row r="7" spans="2:12" ht="15">
      <c r="B7" s="5">
        <v>4</v>
      </c>
      <c r="C7" s="4" t="s">
        <v>302</v>
      </c>
      <c r="D7" s="66" t="s">
        <v>39</v>
      </c>
      <c r="E7" s="69">
        <v>1</v>
      </c>
      <c r="L7" s="27"/>
    </row>
    <row r="8" spans="2:12" ht="15">
      <c r="B8" s="5">
        <v>5</v>
      </c>
      <c r="C8" s="4" t="s">
        <v>303</v>
      </c>
      <c r="D8" s="66" t="s">
        <v>40</v>
      </c>
      <c r="E8" s="69">
        <v>1</v>
      </c>
      <c r="L8" s="27"/>
    </row>
    <row r="9" spans="2:12" ht="15">
      <c r="B9" s="5">
        <v>6</v>
      </c>
      <c r="C9" s="4" t="s">
        <v>304</v>
      </c>
      <c r="D9" s="66" t="s">
        <v>41</v>
      </c>
      <c r="E9" s="69">
        <v>1</v>
      </c>
      <c r="L9" s="27"/>
    </row>
    <row r="10" spans="2:12" ht="15">
      <c r="B10" s="5">
        <v>7</v>
      </c>
      <c r="C10" s="4" t="s">
        <v>305</v>
      </c>
      <c r="D10" s="66" t="s">
        <v>42</v>
      </c>
      <c r="E10" s="69">
        <v>1</v>
      </c>
      <c r="L10" s="27"/>
    </row>
    <row r="11" spans="2:12" ht="15">
      <c r="B11" s="5">
        <v>8</v>
      </c>
      <c r="C11" s="4" t="s">
        <v>306</v>
      </c>
      <c r="D11" s="66" t="s">
        <v>43</v>
      </c>
      <c r="E11" s="69">
        <v>1</v>
      </c>
      <c r="L11" s="27"/>
    </row>
    <row r="12" spans="2:12" ht="15">
      <c r="B12" s="5">
        <v>9</v>
      </c>
      <c r="C12" s="4" t="s">
        <v>307</v>
      </c>
      <c r="D12" s="66" t="s">
        <v>44</v>
      </c>
      <c r="E12" s="69">
        <v>1</v>
      </c>
      <c r="L12" s="27"/>
    </row>
    <row r="13" spans="2:12" ht="15">
      <c r="B13" s="5">
        <v>10</v>
      </c>
      <c r="C13" s="4" t="s">
        <v>308</v>
      </c>
      <c r="D13" s="66" t="s">
        <v>45</v>
      </c>
      <c r="E13" s="69">
        <v>1</v>
      </c>
      <c r="L13" s="27"/>
    </row>
    <row r="14" spans="2:12" ht="15">
      <c r="B14" s="5">
        <v>11</v>
      </c>
      <c r="C14" s="4" t="s">
        <v>309</v>
      </c>
      <c r="D14" s="66" t="s">
        <v>46</v>
      </c>
      <c r="E14" s="69">
        <v>1</v>
      </c>
      <c r="L14" s="27"/>
    </row>
    <row r="15" spans="2:12" ht="15">
      <c r="B15" s="5">
        <v>12</v>
      </c>
      <c r="C15" s="4" t="s">
        <v>310</v>
      </c>
      <c r="D15" s="66" t="s">
        <v>47</v>
      </c>
      <c r="E15" s="69">
        <v>1</v>
      </c>
      <c r="L15" s="27"/>
    </row>
    <row r="16" spans="2:12" ht="15">
      <c r="B16" s="5">
        <v>13</v>
      </c>
      <c r="C16" s="4" t="s">
        <v>311</v>
      </c>
      <c r="D16" s="66" t="s">
        <v>48</v>
      </c>
      <c r="E16" s="69">
        <v>1</v>
      </c>
      <c r="L16" s="27"/>
    </row>
    <row r="17" spans="2:12" ht="15">
      <c r="B17" s="5">
        <v>14</v>
      </c>
      <c r="C17" s="4" t="s">
        <v>312</v>
      </c>
      <c r="D17" s="66" t="s">
        <v>49</v>
      </c>
      <c r="E17" s="69">
        <v>1</v>
      </c>
      <c r="L17" s="27"/>
    </row>
    <row r="18" spans="2:12" ht="15">
      <c r="B18" s="5">
        <v>15</v>
      </c>
      <c r="C18" s="4" t="s">
        <v>313</v>
      </c>
      <c r="D18" s="66" t="s">
        <v>50</v>
      </c>
      <c r="E18" s="69">
        <v>1</v>
      </c>
      <c r="L18" s="27"/>
    </row>
    <row r="19" spans="2:12" ht="15">
      <c r="B19" s="5">
        <v>16</v>
      </c>
      <c r="C19" s="4" t="s">
        <v>314</v>
      </c>
      <c r="D19" s="66" t="s">
        <v>51</v>
      </c>
      <c r="E19" s="69">
        <v>1</v>
      </c>
      <c r="L19" s="27"/>
    </row>
    <row r="20" spans="2:12" ht="15">
      <c r="B20" s="5">
        <v>17</v>
      </c>
      <c r="C20" s="4" t="s">
        <v>315</v>
      </c>
      <c r="D20" s="66" t="s">
        <v>52</v>
      </c>
      <c r="E20" s="69">
        <v>0</v>
      </c>
      <c r="L20" s="27"/>
    </row>
    <row r="21" spans="2:12" ht="15">
      <c r="B21" s="5">
        <v>18</v>
      </c>
      <c r="C21" s="4" t="s">
        <v>316</v>
      </c>
      <c r="D21" s="66" t="s">
        <v>53</v>
      </c>
      <c r="E21" s="69">
        <v>0</v>
      </c>
      <c r="L21" s="27"/>
    </row>
    <row r="22" spans="2:12" ht="15">
      <c r="B22" s="5">
        <v>19</v>
      </c>
      <c r="C22" s="4" t="s">
        <v>317</v>
      </c>
      <c r="D22" s="66" t="s">
        <v>54</v>
      </c>
      <c r="E22" s="69">
        <v>1</v>
      </c>
      <c r="L22" s="27"/>
    </row>
    <row r="23" spans="2:12" ht="15">
      <c r="B23" s="5">
        <v>20</v>
      </c>
      <c r="C23" s="4" t="s">
        <v>318</v>
      </c>
      <c r="D23" s="66" t="s">
        <v>55</v>
      </c>
      <c r="E23" s="69">
        <v>1</v>
      </c>
      <c r="L23" s="27"/>
    </row>
    <row r="24" spans="2:12" ht="15">
      <c r="B24" s="5">
        <v>21</v>
      </c>
      <c r="C24" s="4" t="s">
        <v>319</v>
      </c>
      <c r="D24" s="66" t="s">
        <v>56</v>
      </c>
      <c r="E24" s="69">
        <v>1</v>
      </c>
      <c r="L24" s="27"/>
    </row>
    <row r="25" spans="2:12" ht="15">
      <c r="B25" s="5">
        <v>22</v>
      </c>
      <c r="C25" s="4" t="s">
        <v>320</v>
      </c>
      <c r="D25" s="66" t="s">
        <v>57</v>
      </c>
      <c r="E25" s="69">
        <v>1</v>
      </c>
      <c r="L25" s="27"/>
    </row>
    <row r="26" spans="2:12" ht="15">
      <c r="B26" s="5">
        <v>23</v>
      </c>
      <c r="C26" s="4" t="s">
        <v>321</v>
      </c>
      <c r="D26" s="66" t="s">
        <v>58</v>
      </c>
      <c r="E26" s="69">
        <v>1</v>
      </c>
      <c r="L26" s="27"/>
    </row>
    <row r="27" spans="2:12" ht="15">
      <c r="B27" s="5">
        <v>24</v>
      </c>
      <c r="C27" s="4" t="s">
        <v>322</v>
      </c>
      <c r="D27" s="66" t="s">
        <v>59</v>
      </c>
      <c r="E27" s="69">
        <v>1</v>
      </c>
      <c r="L27" s="27"/>
    </row>
    <row r="28" spans="2:12" ht="15">
      <c r="B28" s="5">
        <v>25</v>
      </c>
      <c r="C28" s="4" t="s">
        <v>323</v>
      </c>
      <c r="D28" s="66" t="s">
        <v>60</v>
      </c>
      <c r="E28" s="69">
        <v>1</v>
      </c>
      <c r="L28" s="27"/>
    </row>
    <row r="29" spans="2:12" ht="15">
      <c r="B29" s="5">
        <v>26</v>
      </c>
      <c r="C29" s="4" t="s">
        <v>324</v>
      </c>
      <c r="D29" s="66" t="s">
        <v>61</v>
      </c>
      <c r="E29" s="69">
        <v>1</v>
      </c>
      <c r="L29" s="27"/>
    </row>
    <row r="30" spans="2:12" ht="15">
      <c r="B30" s="5">
        <v>27</v>
      </c>
      <c r="C30" s="4" t="s">
        <v>325</v>
      </c>
      <c r="D30" s="66" t="s">
        <v>62</v>
      </c>
      <c r="E30" s="69">
        <v>1</v>
      </c>
      <c r="L30" s="27"/>
    </row>
    <row r="31" spans="2:12" ht="15">
      <c r="B31" s="5">
        <v>28</v>
      </c>
      <c r="C31" s="4" t="s">
        <v>326</v>
      </c>
      <c r="D31" s="66" t="s">
        <v>63</v>
      </c>
      <c r="E31" s="69">
        <v>1</v>
      </c>
      <c r="L31" s="27"/>
    </row>
    <row r="32" spans="2:12" ht="15">
      <c r="B32" s="5">
        <v>29</v>
      </c>
      <c r="C32" s="4" t="s">
        <v>327</v>
      </c>
      <c r="D32" s="66" t="s">
        <v>64</v>
      </c>
      <c r="E32" s="69">
        <v>1</v>
      </c>
      <c r="L32" s="27"/>
    </row>
    <row r="33" spans="2:12" ht="15">
      <c r="B33" s="5">
        <v>30</v>
      </c>
      <c r="C33" s="4" t="s">
        <v>328</v>
      </c>
      <c r="D33" s="66" t="s">
        <v>65</v>
      </c>
      <c r="E33" s="69">
        <v>1</v>
      </c>
      <c r="L33" s="27"/>
    </row>
    <row r="34" spans="2:12" ht="15">
      <c r="B34" s="5">
        <v>31</v>
      </c>
      <c r="C34" s="4" t="s">
        <v>329</v>
      </c>
      <c r="D34" s="66" t="s">
        <v>66</v>
      </c>
      <c r="E34" s="69">
        <v>1</v>
      </c>
      <c r="L34" s="27"/>
    </row>
    <row r="35" spans="2:12" ht="15">
      <c r="B35" s="5">
        <v>32</v>
      </c>
      <c r="C35" s="4" t="s">
        <v>330</v>
      </c>
      <c r="D35" s="66" t="s">
        <v>67</v>
      </c>
      <c r="E35" s="69">
        <v>1</v>
      </c>
      <c r="L35" s="27"/>
    </row>
    <row r="36" spans="2:12" ht="15">
      <c r="B36" s="5">
        <v>33</v>
      </c>
      <c r="C36" s="4" t="s">
        <v>331</v>
      </c>
      <c r="D36" s="66" t="s">
        <v>68</v>
      </c>
      <c r="E36" s="69">
        <v>1</v>
      </c>
      <c r="L36" s="27"/>
    </row>
    <row r="37" spans="2:12" ht="15">
      <c r="B37" s="5">
        <v>34</v>
      </c>
      <c r="C37" s="4" t="s">
        <v>332</v>
      </c>
      <c r="D37" s="66" t="s">
        <v>69</v>
      </c>
      <c r="E37" s="69">
        <v>1</v>
      </c>
      <c r="L37" s="27"/>
    </row>
    <row r="38" spans="2:12" ht="15">
      <c r="B38" s="5">
        <v>35</v>
      </c>
      <c r="C38" s="4" t="s">
        <v>333</v>
      </c>
      <c r="D38" s="66" t="s">
        <v>70</v>
      </c>
      <c r="E38" s="69">
        <v>1</v>
      </c>
      <c r="L38" s="27"/>
    </row>
    <row r="39" spans="2:12" ht="15">
      <c r="B39" s="5">
        <v>36</v>
      </c>
      <c r="C39" s="4" t="s">
        <v>334</v>
      </c>
      <c r="D39" s="66" t="s">
        <v>71</v>
      </c>
      <c r="E39" s="69">
        <v>1</v>
      </c>
      <c r="L39" s="27"/>
    </row>
    <row r="40" spans="2:12" ht="15">
      <c r="B40" s="5">
        <v>37</v>
      </c>
      <c r="C40" s="4" t="s">
        <v>335</v>
      </c>
      <c r="D40" s="66" t="s">
        <v>72</v>
      </c>
      <c r="E40" s="69">
        <v>1</v>
      </c>
      <c r="L40" s="27"/>
    </row>
    <row r="41" spans="2:12" ht="15">
      <c r="B41" s="5">
        <v>38</v>
      </c>
      <c r="C41" s="4" t="s">
        <v>336</v>
      </c>
      <c r="D41" s="66" t="s">
        <v>73</v>
      </c>
      <c r="E41" s="69">
        <v>1</v>
      </c>
      <c r="L41" s="27"/>
    </row>
    <row r="42" spans="2:12" ht="15">
      <c r="B42" s="5">
        <v>39</v>
      </c>
      <c r="C42" s="4" t="s">
        <v>337</v>
      </c>
      <c r="D42" s="66" t="s">
        <v>74</v>
      </c>
      <c r="E42" s="69">
        <v>0</v>
      </c>
      <c r="L42" s="27"/>
    </row>
    <row r="43" spans="2:12" ht="15">
      <c r="B43" s="5">
        <v>40</v>
      </c>
      <c r="C43" s="4" t="s">
        <v>338</v>
      </c>
      <c r="D43" s="66" t="s">
        <v>75</v>
      </c>
      <c r="E43" s="69">
        <v>1</v>
      </c>
      <c r="L43" s="27"/>
    </row>
    <row r="44" spans="2:12" ht="15">
      <c r="B44" s="5">
        <v>41</v>
      </c>
      <c r="C44" s="4" t="s">
        <v>339</v>
      </c>
      <c r="D44" s="66" t="s">
        <v>76</v>
      </c>
      <c r="E44" s="69">
        <v>1</v>
      </c>
      <c r="L44" s="27"/>
    </row>
    <row r="45" spans="2:12" ht="15">
      <c r="B45" s="5">
        <v>42</v>
      </c>
      <c r="C45" s="4" t="s">
        <v>340</v>
      </c>
      <c r="D45" s="66" t="s">
        <v>77</v>
      </c>
      <c r="E45" s="69">
        <v>1</v>
      </c>
      <c r="L45" s="27"/>
    </row>
    <row r="46" spans="2:12" ht="15">
      <c r="B46" s="5">
        <v>43</v>
      </c>
      <c r="C46" s="4" t="s">
        <v>341</v>
      </c>
      <c r="D46" s="66" t="s">
        <v>78</v>
      </c>
      <c r="E46" s="69">
        <v>0</v>
      </c>
      <c r="L46" s="27"/>
    </row>
    <row r="47" spans="2:12" ht="15">
      <c r="B47" s="5">
        <v>44</v>
      </c>
      <c r="C47" s="4" t="s">
        <v>342</v>
      </c>
      <c r="D47" s="66" t="s">
        <v>79</v>
      </c>
      <c r="E47" s="69">
        <v>1</v>
      </c>
      <c r="L47" s="27"/>
    </row>
    <row r="48" spans="2:12" ht="15">
      <c r="B48" s="5">
        <v>45</v>
      </c>
      <c r="C48" s="4" t="s">
        <v>343</v>
      </c>
      <c r="D48" s="66" t="s">
        <v>80</v>
      </c>
      <c r="E48" s="69">
        <v>1</v>
      </c>
      <c r="L48" s="27"/>
    </row>
    <row r="49" spans="2:12" ht="15">
      <c r="B49" s="5">
        <v>46</v>
      </c>
      <c r="C49" s="4" t="s">
        <v>344</v>
      </c>
      <c r="D49" s="66" t="s">
        <v>81</v>
      </c>
      <c r="E49" s="69">
        <v>1</v>
      </c>
      <c r="L49" s="27"/>
    </row>
    <row r="50" spans="2:12" ht="15">
      <c r="B50" s="5">
        <v>47</v>
      </c>
      <c r="C50" s="4" t="s">
        <v>345</v>
      </c>
      <c r="D50" s="66" t="s">
        <v>82</v>
      </c>
      <c r="E50" s="69">
        <v>1</v>
      </c>
      <c r="L50" s="27"/>
    </row>
    <row r="51" spans="2:12" ht="15">
      <c r="B51" s="5">
        <v>48</v>
      </c>
      <c r="C51" s="4" t="s">
        <v>346</v>
      </c>
      <c r="D51" s="66" t="s">
        <v>83</v>
      </c>
      <c r="E51" s="69">
        <v>0</v>
      </c>
      <c r="L51" s="27"/>
    </row>
    <row r="52" spans="2:12" ht="15">
      <c r="B52" s="5">
        <v>49</v>
      </c>
      <c r="C52" s="4" t="s">
        <v>347</v>
      </c>
      <c r="D52" s="66" t="s">
        <v>84</v>
      </c>
      <c r="E52" s="69">
        <v>1</v>
      </c>
      <c r="L52" s="27"/>
    </row>
    <row r="53" spans="2:12" ht="15">
      <c r="B53" s="5">
        <v>50</v>
      </c>
      <c r="C53" s="4" t="s">
        <v>348</v>
      </c>
      <c r="D53" s="66" t="s">
        <v>85</v>
      </c>
      <c r="E53" s="69">
        <v>0</v>
      </c>
      <c r="L53" s="27"/>
    </row>
    <row r="54" spans="2:12" ht="15">
      <c r="B54" s="5">
        <v>51</v>
      </c>
      <c r="C54" s="4" t="s">
        <v>349</v>
      </c>
      <c r="D54" s="66" t="s">
        <v>86</v>
      </c>
      <c r="E54" s="69">
        <v>1</v>
      </c>
      <c r="L54" s="27"/>
    </row>
    <row r="55" spans="2:12" ht="15">
      <c r="B55" s="5">
        <v>52</v>
      </c>
      <c r="C55" s="4" t="s">
        <v>350</v>
      </c>
      <c r="D55" s="66" t="s">
        <v>87</v>
      </c>
      <c r="E55" s="69">
        <v>1</v>
      </c>
      <c r="L55" s="27"/>
    </row>
    <row r="56" spans="2:12" ht="15">
      <c r="B56" s="5">
        <v>53</v>
      </c>
      <c r="C56" s="4" t="s">
        <v>351</v>
      </c>
      <c r="D56" s="66" t="s">
        <v>88</v>
      </c>
      <c r="E56" s="69">
        <v>1</v>
      </c>
      <c r="L56" s="27"/>
    </row>
    <row r="57" spans="2:12" ht="15">
      <c r="B57" s="5">
        <v>54</v>
      </c>
      <c r="C57" s="4" t="s">
        <v>352</v>
      </c>
      <c r="D57" s="66" t="s">
        <v>89</v>
      </c>
      <c r="E57" s="69">
        <v>1</v>
      </c>
      <c r="L57" s="27"/>
    </row>
    <row r="58" spans="2:12" ht="15">
      <c r="B58" s="5">
        <v>55</v>
      </c>
      <c r="C58" s="4" t="s">
        <v>353</v>
      </c>
      <c r="D58" s="66" t="s">
        <v>90</v>
      </c>
      <c r="E58" s="69">
        <v>1</v>
      </c>
      <c r="L58" s="27"/>
    </row>
    <row r="59" spans="2:12" ht="15">
      <c r="B59" s="5">
        <v>56</v>
      </c>
      <c r="C59" s="4" t="s">
        <v>354</v>
      </c>
      <c r="D59" s="66" t="s">
        <v>91</v>
      </c>
      <c r="E59" s="69">
        <v>0</v>
      </c>
      <c r="L59" s="27"/>
    </row>
    <row r="60" spans="2:12" ht="15">
      <c r="B60" s="5">
        <v>57</v>
      </c>
      <c r="C60" s="4" t="s">
        <v>355</v>
      </c>
      <c r="D60" s="66" t="s">
        <v>92</v>
      </c>
      <c r="E60" s="69">
        <v>1</v>
      </c>
      <c r="L60" s="27"/>
    </row>
    <row r="61" spans="2:12" ht="15">
      <c r="B61" s="5">
        <v>58</v>
      </c>
      <c r="C61" s="4" t="s">
        <v>356</v>
      </c>
      <c r="D61" s="66" t="s">
        <v>93</v>
      </c>
      <c r="E61" s="69">
        <v>1</v>
      </c>
      <c r="L61" s="27"/>
    </row>
    <row r="62" spans="2:12" ht="15">
      <c r="B62" s="5">
        <v>59</v>
      </c>
      <c r="C62" s="4" t="s">
        <v>357</v>
      </c>
      <c r="D62" s="66" t="s">
        <v>94</v>
      </c>
      <c r="E62" s="69">
        <v>1</v>
      </c>
      <c r="L62" s="27"/>
    </row>
    <row r="63" spans="2:12" ht="15">
      <c r="B63" s="5">
        <v>60</v>
      </c>
      <c r="C63" s="4" t="s">
        <v>358</v>
      </c>
      <c r="D63" s="66" t="s">
        <v>95</v>
      </c>
      <c r="E63" s="69">
        <v>1</v>
      </c>
      <c r="L63" s="27"/>
    </row>
    <row r="64" spans="2:12" ht="15">
      <c r="B64" s="5">
        <v>61</v>
      </c>
      <c r="C64" s="4" t="s">
        <v>359</v>
      </c>
      <c r="D64" s="66" t="s">
        <v>96</v>
      </c>
      <c r="E64" s="69">
        <v>1</v>
      </c>
      <c r="L64" s="27"/>
    </row>
    <row r="65" spans="2:12" ht="15">
      <c r="B65" s="5">
        <v>62</v>
      </c>
      <c r="C65" s="4" t="s">
        <v>360</v>
      </c>
      <c r="D65" s="66" t="s">
        <v>97</v>
      </c>
      <c r="E65" s="69">
        <v>1</v>
      </c>
      <c r="L65" s="27"/>
    </row>
    <row r="66" spans="2:12" ht="15">
      <c r="B66" s="5">
        <v>63</v>
      </c>
      <c r="C66" s="4" t="s">
        <v>361</v>
      </c>
      <c r="D66" s="66" t="s">
        <v>98</v>
      </c>
      <c r="E66" s="69">
        <v>1</v>
      </c>
      <c r="L66" s="27"/>
    </row>
    <row r="67" spans="2:12" ht="15">
      <c r="B67" s="5">
        <v>64</v>
      </c>
      <c r="C67" s="4" t="s">
        <v>362</v>
      </c>
      <c r="D67" s="66" t="s">
        <v>99</v>
      </c>
      <c r="E67" s="69">
        <v>1</v>
      </c>
      <c r="L67" s="27"/>
    </row>
    <row r="68" spans="2:12" ht="15">
      <c r="B68" s="5">
        <v>65</v>
      </c>
      <c r="C68" s="4" t="s">
        <v>363</v>
      </c>
      <c r="D68" s="66" t="s">
        <v>100</v>
      </c>
      <c r="E68" s="69">
        <v>0</v>
      </c>
      <c r="L68" s="27"/>
    </row>
    <row r="69" spans="2:12" ht="15">
      <c r="B69" s="5">
        <v>66</v>
      </c>
      <c r="C69" s="4" t="s">
        <v>364</v>
      </c>
      <c r="D69" s="66" t="s">
        <v>101</v>
      </c>
      <c r="E69" s="69">
        <v>0</v>
      </c>
      <c r="L69" s="27"/>
    </row>
    <row r="70" spans="2:12" ht="15">
      <c r="B70" s="5">
        <v>67</v>
      </c>
      <c r="C70" s="4" t="s">
        <v>365</v>
      </c>
      <c r="D70" s="66" t="s">
        <v>102</v>
      </c>
      <c r="E70" s="69">
        <v>1</v>
      </c>
      <c r="L70" s="27"/>
    </row>
    <row r="71" spans="2:12" ht="15">
      <c r="B71" s="5">
        <v>68</v>
      </c>
      <c r="C71" s="4" t="s">
        <v>366</v>
      </c>
      <c r="D71" s="66" t="s">
        <v>103</v>
      </c>
      <c r="E71" s="69">
        <v>0</v>
      </c>
      <c r="L71" s="27"/>
    </row>
    <row r="72" spans="2:12" ht="15">
      <c r="B72" s="5">
        <v>69</v>
      </c>
      <c r="C72" s="4" t="s">
        <v>367</v>
      </c>
      <c r="D72" s="66" t="s">
        <v>104</v>
      </c>
      <c r="E72" s="69">
        <v>1</v>
      </c>
      <c r="L72" s="27"/>
    </row>
    <row r="73" spans="2:12" ht="15">
      <c r="B73" s="5">
        <v>70</v>
      </c>
      <c r="C73" s="4" t="s">
        <v>368</v>
      </c>
      <c r="D73" s="66" t="s">
        <v>105</v>
      </c>
      <c r="E73" s="69">
        <v>1</v>
      </c>
      <c r="L73" s="27"/>
    </row>
    <row r="74" spans="2:12" ht="15">
      <c r="B74" s="5">
        <v>71</v>
      </c>
      <c r="C74" s="4" t="s">
        <v>369</v>
      </c>
      <c r="D74" s="66" t="s">
        <v>106</v>
      </c>
      <c r="E74" s="69">
        <v>1</v>
      </c>
      <c r="L74" s="27"/>
    </row>
    <row r="75" spans="2:12" ht="15">
      <c r="B75" s="5">
        <v>72</v>
      </c>
      <c r="C75" s="4" t="s">
        <v>370</v>
      </c>
      <c r="D75" s="66" t="s">
        <v>107</v>
      </c>
      <c r="E75" s="69">
        <v>1</v>
      </c>
      <c r="L75" s="27"/>
    </row>
    <row r="76" spans="2:12" ht="15">
      <c r="B76" s="5">
        <v>73</v>
      </c>
      <c r="C76" s="4" t="s">
        <v>371</v>
      </c>
      <c r="D76" s="66" t="s">
        <v>108</v>
      </c>
      <c r="E76" s="69">
        <v>1</v>
      </c>
      <c r="L76" s="27"/>
    </row>
    <row r="77" spans="2:12" ht="15">
      <c r="B77" s="5">
        <v>74</v>
      </c>
      <c r="C77" s="4" t="s">
        <v>372</v>
      </c>
      <c r="D77" s="66" t="s">
        <v>109</v>
      </c>
      <c r="E77" s="69">
        <v>1</v>
      </c>
      <c r="L77" s="27"/>
    </row>
    <row r="78" spans="2:12" ht="15">
      <c r="B78" s="5">
        <v>75</v>
      </c>
      <c r="C78" s="4" t="s">
        <v>373</v>
      </c>
      <c r="D78" s="66" t="s">
        <v>110</v>
      </c>
      <c r="E78" s="69">
        <v>1</v>
      </c>
      <c r="L78" s="27"/>
    </row>
    <row r="79" spans="2:12" ht="15">
      <c r="B79" s="5">
        <v>76</v>
      </c>
      <c r="C79" s="4" t="s">
        <v>374</v>
      </c>
      <c r="D79" s="66" t="s">
        <v>111</v>
      </c>
      <c r="E79" s="69">
        <v>1</v>
      </c>
      <c r="L79" s="27"/>
    </row>
    <row r="80" spans="2:12" ht="15">
      <c r="B80" s="5">
        <v>77</v>
      </c>
      <c r="C80" s="4" t="s">
        <v>484</v>
      </c>
      <c r="D80" s="66" t="s">
        <v>118</v>
      </c>
      <c r="E80" s="69">
        <v>1</v>
      </c>
      <c r="L80" s="27"/>
    </row>
    <row r="81" spans="2:12" ht="15">
      <c r="B81" s="5">
        <v>78</v>
      </c>
      <c r="C81" s="4" t="s">
        <v>375</v>
      </c>
      <c r="D81" s="66" t="s">
        <v>112</v>
      </c>
      <c r="E81" s="69">
        <v>1</v>
      </c>
      <c r="L81" s="27"/>
    </row>
    <row r="82" spans="2:12" ht="15">
      <c r="B82" s="5">
        <v>79</v>
      </c>
      <c r="C82" s="4" t="s">
        <v>376</v>
      </c>
      <c r="D82" s="66" t="s">
        <v>113</v>
      </c>
      <c r="E82" s="69">
        <v>1</v>
      </c>
      <c r="L82" s="27"/>
    </row>
    <row r="83" spans="2:12" ht="15">
      <c r="B83" s="5">
        <v>80</v>
      </c>
      <c r="C83" s="4" t="s">
        <v>377</v>
      </c>
      <c r="D83" s="66" t="s">
        <v>114</v>
      </c>
      <c r="E83" s="69">
        <v>1</v>
      </c>
      <c r="L83" s="27"/>
    </row>
    <row r="84" spans="2:12" ht="15">
      <c r="B84" s="5">
        <v>81</v>
      </c>
      <c r="C84" s="4" t="s">
        <v>378</v>
      </c>
      <c r="D84" s="66" t="s">
        <v>115</v>
      </c>
      <c r="E84" s="69">
        <v>1</v>
      </c>
      <c r="L84" s="27"/>
    </row>
    <row r="85" spans="2:12" ht="15">
      <c r="B85" s="5">
        <v>82</v>
      </c>
      <c r="C85" s="4" t="s">
        <v>379</v>
      </c>
      <c r="D85" s="66" t="s">
        <v>116</v>
      </c>
      <c r="E85" s="69">
        <v>1</v>
      </c>
      <c r="L85" s="27"/>
    </row>
    <row r="86" spans="2:12" ht="15">
      <c r="B86" s="5">
        <v>83</v>
      </c>
      <c r="C86" s="4" t="s">
        <v>380</v>
      </c>
      <c r="D86" s="66" t="s">
        <v>117</v>
      </c>
      <c r="E86" s="69">
        <v>1</v>
      </c>
      <c r="L86" s="27"/>
    </row>
    <row r="87" spans="2:12" ht="15">
      <c r="B87" s="5">
        <v>84</v>
      </c>
      <c r="C87" s="4" t="s">
        <v>381</v>
      </c>
      <c r="D87" s="66" t="s">
        <v>119</v>
      </c>
      <c r="E87" s="69">
        <v>1</v>
      </c>
      <c r="L87" s="27"/>
    </row>
    <row r="88" spans="2:12" ht="15">
      <c r="B88" s="5">
        <v>85</v>
      </c>
      <c r="C88" s="4" t="s">
        <v>382</v>
      </c>
      <c r="D88" s="66" t="s">
        <v>120</v>
      </c>
      <c r="E88" s="69">
        <v>1</v>
      </c>
      <c r="L88" s="27"/>
    </row>
    <row r="89" spans="2:12" ht="15">
      <c r="B89" s="5">
        <v>86</v>
      </c>
      <c r="C89" s="4" t="s">
        <v>383</v>
      </c>
      <c r="D89" s="66" t="s">
        <v>121</v>
      </c>
      <c r="E89" s="69">
        <v>1</v>
      </c>
      <c r="L89" s="27"/>
    </row>
    <row r="90" spans="2:12" ht="15">
      <c r="B90" s="5">
        <v>87</v>
      </c>
      <c r="C90" s="4" t="s">
        <v>384</v>
      </c>
      <c r="D90" s="66" t="s">
        <v>122</v>
      </c>
      <c r="E90" s="69">
        <v>1</v>
      </c>
      <c r="L90" s="27"/>
    </row>
    <row r="91" spans="2:12" ht="15">
      <c r="B91" s="5">
        <v>88</v>
      </c>
      <c r="C91" s="4" t="s">
        <v>385</v>
      </c>
      <c r="D91" s="66" t="s">
        <v>123</v>
      </c>
      <c r="E91" s="69">
        <v>1</v>
      </c>
      <c r="L91" s="27"/>
    </row>
    <row r="92" spans="2:12" ht="15">
      <c r="B92" s="5">
        <v>89</v>
      </c>
      <c r="C92" s="4" t="s">
        <v>386</v>
      </c>
      <c r="D92" s="66" t="s">
        <v>124</v>
      </c>
      <c r="E92" s="69">
        <v>0</v>
      </c>
      <c r="L92" s="27"/>
    </row>
    <row r="93" spans="2:12" ht="15">
      <c r="B93" s="5">
        <v>90</v>
      </c>
      <c r="C93" s="4" t="s">
        <v>387</v>
      </c>
      <c r="D93" s="66" t="s">
        <v>125</v>
      </c>
      <c r="E93" s="69">
        <v>1</v>
      </c>
      <c r="L93" s="27"/>
    </row>
    <row r="94" spans="2:12" ht="15">
      <c r="B94" s="5">
        <v>91</v>
      </c>
      <c r="C94" s="4" t="s">
        <v>388</v>
      </c>
      <c r="D94" s="66" t="s">
        <v>126</v>
      </c>
      <c r="E94" s="69">
        <v>0</v>
      </c>
      <c r="L94" s="27"/>
    </row>
    <row r="95" spans="2:12" ht="15">
      <c r="B95" s="5">
        <v>92</v>
      </c>
      <c r="C95" s="4" t="s">
        <v>389</v>
      </c>
      <c r="D95" s="66" t="s">
        <v>127</v>
      </c>
      <c r="E95" s="69">
        <v>1</v>
      </c>
      <c r="L95" s="27"/>
    </row>
    <row r="96" spans="2:12" ht="15">
      <c r="B96" s="5">
        <v>93</v>
      </c>
      <c r="C96" s="4" t="s">
        <v>390</v>
      </c>
      <c r="D96" s="66" t="s">
        <v>128</v>
      </c>
      <c r="E96" s="69">
        <v>1</v>
      </c>
      <c r="L96" s="27"/>
    </row>
    <row r="97" spans="2:12" ht="15">
      <c r="B97" s="5">
        <v>94</v>
      </c>
      <c r="C97" s="4" t="s">
        <v>391</v>
      </c>
      <c r="D97" s="66" t="s">
        <v>129</v>
      </c>
      <c r="E97" s="69">
        <v>1</v>
      </c>
      <c r="L97" s="27"/>
    </row>
    <row r="98" spans="2:12" ht="15">
      <c r="B98" s="5">
        <v>95</v>
      </c>
      <c r="C98" s="4" t="s">
        <v>392</v>
      </c>
      <c r="D98" s="66" t="s">
        <v>130</v>
      </c>
      <c r="E98" s="69">
        <v>1</v>
      </c>
      <c r="L98" s="27"/>
    </row>
    <row r="99" spans="2:12" ht="15">
      <c r="B99" s="5">
        <v>96</v>
      </c>
      <c r="C99" s="4" t="s">
        <v>393</v>
      </c>
      <c r="D99" s="66" t="s">
        <v>131</v>
      </c>
      <c r="E99" s="69">
        <v>1</v>
      </c>
      <c r="L99" s="27"/>
    </row>
    <row r="100" spans="2:12" ht="15">
      <c r="B100" s="5">
        <v>97</v>
      </c>
      <c r="C100" s="4" t="s">
        <v>394</v>
      </c>
      <c r="D100" s="66" t="s">
        <v>132</v>
      </c>
      <c r="E100" s="69">
        <v>0</v>
      </c>
      <c r="L100" s="27"/>
    </row>
    <row r="101" spans="2:12" ht="15">
      <c r="B101" s="5">
        <v>98</v>
      </c>
      <c r="C101" s="4" t="s">
        <v>395</v>
      </c>
      <c r="D101" s="66" t="s">
        <v>133</v>
      </c>
      <c r="E101" s="69">
        <v>1</v>
      </c>
      <c r="L101" s="27"/>
    </row>
    <row r="102" spans="2:12" ht="15">
      <c r="B102" s="5">
        <v>99</v>
      </c>
      <c r="C102" s="4" t="s">
        <v>396</v>
      </c>
      <c r="D102" s="66" t="s">
        <v>134</v>
      </c>
      <c r="E102" s="69">
        <v>1</v>
      </c>
      <c r="L102" s="27"/>
    </row>
    <row r="103" spans="2:12" ht="15">
      <c r="B103" s="5">
        <v>100</v>
      </c>
      <c r="C103" s="4" t="s">
        <v>397</v>
      </c>
      <c r="D103" s="66" t="s">
        <v>135</v>
      </c>
      <c r="E103" s="69">
        <v>0</v>
      </c>
      <c r="L103" s="27"/>
    </row>
    <row r="104" spans="2:12" ht="15">
      <c r="B104" s="5">
        <v>101</v>
      </c>
      <c r="C104" s="4" t="s">
        <v>398</v>
      </c>
      <c r="D104" s="66" t="s">
        <v>136</v>
      </c>
      <c r="E104" s="69">
        <v>1</v>
      </c>
      <c r="L104" s="27"/>
    </row>
    <row r="105" spans="2:12" ht="15">
      <c r="B105" s="5">
        <v>102</v>
      </c>
      <c r="C105" s="4" t="s">
        <v>399</v>
      </c>
      <c r="D105" s="66" t="s">
        <v>137</v>
      </c>
      <c r="E105" s="69">
        <v>1</v>
      </c>
      <c r="L105" s="27"/>
    </row>
    <row r="106" spans="2:12" ht="15">
      <c r="B106" s="5">
        <v>103</v>
      </c>
      <c r="C106" s="4" t="s">
        <v>400</v>
      </c>
      <c r="D106" s="66" t="s">
        <v>138</v>
      </c>
      <c r="E106" s="69">
        <v>1</v>
      </c>
      <c r="L106" s="27"/>
    </row>
    <row r="107" spans="2:12" ht="15">
      <c r="B107" s="5">
        <v>104</v>
      </c>
      <c r="C107" s="4" t="s">
        <v>401</v>
      </c>
      <c r="D107" s="66" t="s">
        <v>139</v>
      </c>
      <c r="E107" s="69">
        <v>1</v>
      </c>
      <c r="L107" s="27"/>
    </row>
    <row r="108" spans="2:12" ht="15">
      <c r="B108" s="5">
        <v>105</v>
      </c>
      <c r="C108" s="4" t="s">
        <v>402</v>
      </c>
      <c r="D108" s="66" t="s">
        <v>140</v>
      </c>
      <c r="E108" s="69">
        <v>1</v>
      </c>
      <c r="L108" s="27"/>
    </row>
    <row r="109" spans="2:12" ht="15">
      <c r="B109" s="5">
        <v>106</v>
      </c>
      <c r="C109" s="4" t="s">
        <v>403</v>
      </c>
      <c r="D109" s="66" t="s">
        <v>141</v>
      </c>
      <c r="E109" s="69">
        <v>1</v>
      </c>
      <c r="L109" s="27"/>
    </row>
    <row r="110" spans="2:12" ht="15">
      <c r="B110" s="5">
        <v>107</v>
      </c>
      <c r="C110" s="4" t="s">
        <v>404</v>
      </c>
      <c r="D110" s="66" t="s">
        <v>142</v>
      </c>
      <c r="E110" s="69">
        <v>0</v>
      </c>
      <c r="L110" s="27"/>
    </row>
    <row r="111" spans="2:12" ht="15">
      <c r="B111" s="5">
        <v>108</v>
      </c>
      <c r="C111" s="4" t="s">
        <v>405</v>
      </c>
      <c r="D111" s="66" t="s">
        <v>143</v>
      </c>
      <c r="E111" s="69">
        <v>1</v>
      </c>
      <c r="L111" s="27"/>
    </row>
    <row r="112" spans="2:12" ht="15">
      <c r="B112" s="5">
        <v>109</v>
      </c>
      <c r="C112" s="4" t="s">
        <v>406</v>
      </c>
      <c r="D112" s="66" t="s">
        <v>144</v>
      </c>
      <c r="E112" s="69">
        <v>1</v>
      </c>
      <c r="L112" s="27"/>
    </row>
    <row r="113" spans="2:12" ht="15">
      <c r="B113" s="5">
        <v>110</v>
      </c>
      <c r="C113" s="4" t="s">
        <v>407</v>
      </c>
      <c r="D113" s="66" t="s">
        <v>145</v>
      </c>
      <c r="E113" s="69">
        <v>1</v>
      </c>
      <c r="L113" s="27"/>
    </row>
    <row r="114" spans="2:12" ht="15">
      <c r="B114" s="5">
        <v>111</v>
      </c>
      <c r="C114" s="4" t="s">
        <v>408</v>
      </c>
      <c r="D114" s="66" t="s">
        <v>146</v>
      </c>
      <c r="E114" s="69">
        <v>0</v>
      </c>
      <c r="L114" s="27"/>
    </row>
    <row r="115" spans="2:12" ht="15">
      <c r="B115" s="5">
        <v>112</v>
      </c>
      <c r="C115" s="4" t="s">
        <v>409</v>
      </c>
      <c r="D115" s="66" t="s">
        <v>147</v>
      </c>
      <c r="E115" s="69">
        <v>1</v>
      </c>
      <c r="L115" s="27"/>
    </row>
    <row r="116" spans="2:12" ht="15">
      <c r="B116" s="5">
        <v>113</v>
      </c>
      <c r="C116" s="4" t="s">
        <v>410</v>
      </c>
      <c r="D116" s="66" t="s">
        <v>148</v>
      </c>
      <c r="E116" s="69">
        <v>1</v>
      </c>
      <c r="L116" s="27"/>
    </row>
    <row r="117" spans="2:12" ht="15">
      <c r="B117" s="5">
        <v>114</v>
      </c>
      <c r="C117" s="4" t="s">
        <v>411</v>
      </c>
      <c r="D117" s="66" t="s">
        <v>149</v>
      </c>
      <c r="E117" s="69">
        <v>1</v>
      </c>
      <c r="L117" s="27"/>
    </row>
    <row r="118" spans="2:12" ht="15">
      <c r="B118" s="5">
        <v>115</v>
      </c>
      <c r="C118" s="4" t="s">
        <v>412</v>
      </c>
      <c r="D118" s="66" t="s">
        <v>150</v>
      </c>
      <c r="E118" s="69">
        <v>1</v>
      </c>
      <c r="L118" s="27"/>
    </row>
    <row r="119" spans="2:12" ht="15">
      <c r="B119" s="5">
        <v>116</v>
      </c>
      <c r="C119" s="4" t="s">
        <v>413</v>
      </c>
      <c r="D119" s="66" t="s">
        <v>151</v>
      </c>
      <c r="E119" s="69">
        <v>1</v>
      </c>
      <c r="L119" s="27"/>
    </row>
    <row r="120" spans="2:12" ht="15">
      <c r="B120" s="5">
        <v>117</v>
      </c>
      <c r="C120" s="4" t="s">
        <v>414</v>
      </c>
      <c r="D120" s="66" t="s">
        <v>152</v>
      </c>
      <c r="E120" s="69">
        <v>1</v>
      </c>
      <c r="L120" s="27"/>
    </row>
    <row r="121" spans="2:12" ht="15">
      <c r="B121" s="5">
        <v>118</v>
      </c>
      <c r="C121" s="4" t="s">
        <v>415</v>
      </c>
      <c r="D121" s="66" t="s">
        <v>153</v>
      </c>
      <c r="E121" s="69">
        <v>1</v>
      </c>
      <c r="L121" s="27"/>
    </row>
    <row r="122" spans="2:12" ht="15">
      <c r="B122" s="5">
        <v>119</v>
      </c>
      <c r="C122" s="4" t="s">
        <v>416</v>
      </c>
      <c r="D122" s="66" t="s">
        <v>154</v>
      </c>
      <c r="E122" s="69">
        <v>1</v>
      </c>
      <c r="L122" s="27"/>
    </row>
    <row r="123" spans="2:12" ht="15">
      <c r="B123" s="5">
        <v>120</v>
      </c>
      <c r="C123" s="4" t="s">
        <v>417</v>
      </c>
      <c r="D123" s="66" t="s">
        <v>155</v>
      </c>
      <c r="E123" s="69">
        <v>1</v>
      </c>
      <c r="L123" s="27"/>
    </row>
    <row r="124" spans="2:12" ht="15">
      <c r="B124" s="5">
        <v>121</v>
      </c>
      <c r="C124" s="4" t="s">
        <v>418</v>
      </c>
      <c r="D124" s="66" t="s">
        <v>156</v>
      </c>
      <c r="E124" s="69">
        <v>1</v>
      </c>
      <c r="L124" s="27"/>
    </row>
    <row r="125" spans="2:12" ht="15">
      <c r="B125" s="5">
        <v>122</v>
      </c>
      <c r="C125" s="4" t="s">
        <v>419</v>
      </c>
      <c r="D125" s="66" t="s">
        <v>157</v>
      </c>
      <c r="E125" s="69">
        <v>0</v>
      </c>
      <c r="L125" s="27"/>
    </row>
    <row r="126" spans="2:12" ht="15">
      <c r="B126" s="5">
        <v>123</v>
      </c>
      <c r="C126" s="4" t="s">
        <v>420</v>
      </c>
      <c r="D126" s="66" t="s">
        <v>158</v>
      </c>
      <c r="E126" s="69">
        <v>1</v>
      </c>
      <c r="L126" s="27"/>
    </row>
    <row r="127" spans="2:12" ht="15">
      <c r="B127" s="5">
        <v>124</v>
      </c>
      <c r="C127" s="4" t="s">
        <v>421</v>
      </c>
      <c r="D127" s="66" t="s">
        <v>159</v>
      </c>
      <c r="E127" s="69">
        <v>1</v>
      </c>
      <c r="L127" s="27"/>
    </row>
    <row r="128" spans="2:12" ht="15">
      <c r="B128" s="5">
        <v>125</v>
      </c>
      <c r="C128" s="4" t="s">
        <v>422</v>
      </c>
      <c r="D128" s="66" t="s">
        <v>160</v>
      </c>
      <c r="E128" s="69">
        <v>1</v>
      </c>
      <c r="L128" s="27"/>
    </row>
    <row r="129" spans="2:12" ht="15">
      <c r="B129" s="5">
        <v>126</v>
      </c>
      <c r="C129" s="4" t="s">
        <v>423</v>
      </c>
      <c r="D129" s="66" t="s">
        <v>161</v>
      </c>
      <c r="E129" s="69">
        <v>0</v>
      </c>
      <c r="L129" s="27"/>
    </row>
    <row r="130" spans="2:12" ht="15">
      <c r="B130" s="5">
        <v>127</v>
      </c>
      <c r="C130" s="4" t="s">
        <v>424</v>
      </c>
      <c r="D130" s="66" t="s">
        <v>162</v>
      </c>
      <c r="E130" s="69">
        <v>1</v>
      </c>
      <c r="L130" s="27"/>
    </row>
    <row r="131" spans="2:12" ht="15">
      <c r="B131" s="5">
        <v>128</v>
      </c>
      <c r="C131" s="4" t="s">
        <v>425</v>
      </c>
      <c r="D131" s="66" t="s">
        <v>163</v>
      </c>
      <c r="E131" s="69">
        <v>0</v>
      </c>
      <c r="L131" s="27"/>
    </row>
    <row r="132" spans="2:12" ht="15">
      <c r="B132" s="5">
        <v>129</v>
      </c>
      <c r="C132" s="4" t="s">
        <v>426</v>
      </c>
      <c r="D132" s="66" t="s">
        <v>164</v>
      </c>
      <c r="E132" s="69">
        <v>1</v>
      </c>
      <c r="L132" s="27"/>
    </row>
    <row r="133" spans="2:12" ht="15">
      <c r="B133" s="5">
        <v>130</v>
      </c>
      <c r="C133" s="4" t="s">
        <v>427</v>
      </c>
      <c r="D133" s="66" t="s">
        <v>165</v>
      </c>
      <c r="E133" s="69">
        <v>0</v>
      </c>
      <c r="L133" s="27"/>
    </row>
    <row r="134" spans="2:12" ht="15">
      <c r="B134" s="5">
        <v>131</v>
      </c>
      <c r="C134" s="4" t="s">
        <v>428</v>
      </c>
      <c r="D134" s="66" t="s">
        <v>166</v>
      </c>
      <c r="E134" s="69">
        <v>1</v>
      </c>
      <c r="L134" s="27"/>
    </row>
    <row r="135" spans="2:12" ht="15">
      <c r="B135" s="5">
        <v>132</v>
      </c>
      <c r="C135" s="4" t="s">
        <v>429</v>
      </c>
      <c r="D135" s="66" t="s">
        <v>167</v>
      </c>
      <c r="E135" s="69">
        <v>1</v>
      </c>
      <c r="L135" s="27"/>
    </row>
    <row r="136" spans="2:12" ht="15">
      <c r="B136" s="5">
        <v>133</v>
      </c>
      <c r="C136" s="4" t="s">
        <v>430</v>
      </c>
      <c r="D136" s="66" t="s">
        <v>168</v>
      </c>
      <c r="E136" s="69">
        <v>1</v>
      </c>
      <c r="L136" s="27"/>
    </row>
    <row r="137" spans="2:12" ht="15">
      <c r="B137" s="5">
        <v>134</v>
      </c>
      <c r="C137" s="4" t="s">
        <v>431</v>
      </c>
      <c r="D137" s="66" t="s">
        <v>169</v>
      </c>
      <c r="E137" s="69">
        <v>1</v>
      </c>
      <c r="L137" s="27"/>
    </row>
    <row r="138" spans="2:12" ht="15">
      <c r="B138" s="5">
        <v>135</v>
      </c>
      <c r="C138" s="4" t="s">
        <v>432</v>
      </c>
      <c r="D138" s="66" t="s">
        <v>170</v>
      </c>
      <c r="E138" s="69">
        <v>1</v>
      </c>
      <c r="L138" s="27"/>
    </row>
    <row r="139" spans="2:12" ht="15">
      <c r="B139" s="5">
        <v>136</v>
      </c>
      <c r="C139" s="4" t="s">
        <v>433</v>
      </c>
      <c r="D139" s="66" t="s">
        <v>171</v>
      </c>
      <c r="E139" s="69">
        <v>0</v>
      </c>
      <c r="L139" s="27"/>
    </row>
    <row r="140" spans="2:12" ht="15">
      <c r="B140" s="5">
        <v>137</v>
      </c>
      <c r="C140" s="4" t="s">
        <v>434</v>
      </c>
      <c r="D140" s="66" t="s">
        <v>172</v>
      </c>
      <c r="E140" s="69">
        <v>0</v>
      </c>
      <c r="L140" s="27"/>
    </row>
    <row r="141" spans="2:12" ht="15">
      <c r="B141" s="5">
        <v>138</v>
      </c>
      <c r="C141" s="4" t="s">
        <v>435</v>
      </c>
      <c r="D141" s="66" t="s">
        <v>173</v>
      </c>
      <c r="E141" s="69">
        <v>1</v>
      </c>
      <c r="L141" s="27"/>
    </row>
    <row r="142" spans="2:12" ht="15">
      <c r="B142" s="5">
        <v>139</v>
      </c>
      <c r="C142" s="4" t="s">
        <v>436</v>
      </c>
      <c r="D142" s="66" t="s">
        <v>174</v>
      </c>
      <c r="E142" s="69">
        <v>1</v>
      </c>
      <c r="L142" s="27"/>
    </row>
    <row r="143" spans="2:12" ht="15">
      <c r="B143" s="5">
        <v>140</v>
      </c>
      <c r="C143" s="4" t="s">
        <v>437</v>
      </c>
      <c r="D143" s="66" t="s">
        <v>175</v>
      </c>
      <c r="E143" s="69">
        <v>1</v>
      </c>
      <c r="L143" s="27"/>
    </row>
    <row r="144" spans="2:12" ht="15">
      <c r="B144" s="5">
        <v>141</v>
      </c>
      <c r="C144" s="4" t="s">
        <v>438</v>
      </c>
      <c r="D144" s="66" t="s">
        <v>176</v>
      </c>
      <c r="E144" s="69">
        <v>0</v>
      </c>
      <c r="L144" s="27"/>
    </row>
    <row r="145" spans="2:12" ht="15">
      <c r="B145" s="5">
        <v>142</v>
      </c>
      <c r="C145" s="4" t="s">
        <v>439</v>
      </c>
      <c r="D145" s="66" t="s">
        <v>177</v>
      </c>
      <c r="E145" s="69">
        <v>1</v>
      </c>
      <c r="L145" s="27"/>
    </row>
    <row r="146" spans="2:12" ht="15">
      <c r="B146" s="5">
        <v>143</v>
      </c>
      <c r="C146" s="4" t="s">
        <v>440</v>
      </c>
      <c r="D146" s="66" t="s">
        <v>178</v>
      </c>
      <c r="E146" s="69">
        <v>1</v>
      </c>
      <c r="L146" s="27"/>
    </row>
    <row r="147" spans="2:12" ht="15">
      <c r="B147" s="5">
        <v>144</v>
      </c>
      <c r="C147" s="4" t="s">
        <v>441</v>
      </c>
      <c r="D147" s="66" t="s">
        <v>179</v>
      </c>
      <c r="E147" s="69">
        <v>0</v>
      </c>
      <c r="L147" s="27"/>
    </row>
    <row r="148" spans="2:12" ht="15">
      <c r="B148" s="5">
        <v>145</v>
      </c>
      <c r="C148" s="4" t="s">
        <v>442</v>
      </c>
      <c r="D148" s="66" t="s">
        <v>180</v>
      </c>
      <c r="E148" s="69">
        <v>1</v>
      </c>
      <c r="L148" s="27"/>
    </row>
    <row r="149" spans="2:12" ht="15">
      <c r="B149" s="5">
        <v>146</v>
      </c>
      <c r="C149" s="4" t="s">
        <v>443</v>
      </c>
      <c r="D149" s="66" t="s">
        <v>181</v>
      </c>
      <c r="E149" s="69">
        <v>1</v>
      </c>
      <c r="L149" s="27"/>
    </row>
    <row r="150" spans="2:12" ht="15">
      <c r="B150" s="5">
        <v>147</v>
      </c>
      <c r="C150" s="4" t="s">
        <v>444</v>
      </c>
      <c r="D150" s="66" t="s">
        <v>182</v>
      </c>
      <c r="E150" s="69">
        <v>0</v>
      </c>
      <c r="L150" s="27"/>
    </row>
    <row r="151" spans="2:12" ht="15">
      <c r="B151" s="5">
        <v>148</v>
      </c>
      <c r="C151" s="4" t="s">
        <v>445</v>
      </c>
      <c r="D151" s="66" t="s">
        <v>183</v>
      </c>
      <c r="E151" s="69">
        <v>1</v>
      </c>
      <c r="L151" s="27"/>
    </row>
    <row r="152" spans="2:12" ht="15">
      <c r="B152" s="5">
        <v>149</v>
      </c>
      <c r="C152" s="4" t="s">
        <v>446</v>
      </c>
      <c r="D152" s="66" t="s">
        <v>184</v>
      </c>
      <c r="E152" s="69">
        <v>1</v>
      </c>
      <c r="L152" s="27"/>
    </row>
    <row r="153" spans="2:12" ht="15">
      <c r="B153" s="5">
        <v>150</v>
      </c>
      <c r="C153" s="4" t="s">
        <v>447</v>
      </c>
      <c r="D153" s="66" t="s">
        <v>185</v>
      </c>
      <c r="E153" s="69">
        <v>1</v>
      </c>
      <c r="L153" s="27"/>
    </row>
    <row r="154" spans="2:12" ht="15">
      <c r="B154" s="5">
        <v>151</v>
      </c>
      <c r="C154" s="4" t="s">
        <v>448</v>
      </c>
      <c r="D154" s="66" t="s">
        <v>186</v>
      </c>
      <c r="E154" s="69">
        <v>0</v>
      </c>
      <c r="L154" s="27"/>
    </row>
    <row r="155" spans="2:12" ht="15">
      <c r="B155" s="5">
        <v>152</v>
      </c>
      <c r="C155" s="4" t="s">
        <v>449</v>
      </c>
      <c r="D155" s="66" t="s">
        <v>187</v>
      </c>
      <c r="E155" s="69">
        <v>1</v>
      </c>
      <c r="L155" s="27"/>
    </row>
    <row r="156" spans="2:12" ht="15">
      <c r="B156" s="5">
        <v>153</v>
      </c>
      <c r="C156" s="4" t="s">
        <v>450</v>
      </c>
      <c r="D156" s="66" t="s">
        <v>188</v>
      </c>
      <c r="E156" s="69">
        <v>0</v>
      </c>
      <c r="L156" s="27"/>
    </row>
    <row r="157" spans="2:12" ht="15">
      <c r="B157" s="5">
        <v>154</v>
      </c>
      <c r="C157" s="4" t="s">
        <v>451</v>
      </c>
      <c r="D157" s="66" t="s">
        <v>189</v>
      </c>
      <c r="E157" s="69">
        <v>1</v>
      </c>
      <c r="L157" s="27"/>
    </row>
    <row r="158" spans="2:12" ht="15">
      <c r="B158" s="5">
        <v>155</v>
      </c>
      <c r="C158" s="4" t="s">
        <v>452</v>
      </c>
      <c r="D158" s="66" t="s">
        <v>190</v>
      </c>
      <c r="E158" s="69">
        <v>1</v>
      </c>
      <c r="L158" s="27"/>
    </row>
    <row r="159" spans="2:12" ht="15">
      <c r="B159" s="5">
        <v>156</v>
      </c>
      <c r="C159" s="4" t="s">
        <v>453</v>
      </c>
      <c r="D159" s="66" t="s">
        <v>191</v>
      </c>
      <c r="E159" s="69">
        <v>1</v>
      </c>
      <c r="L159" s="27"/>
    </row>
    <row r="160" spans="2:12" ht="15">
      <c r="B160" s="5">
        <v>157</v>
      </c>
      <c r="C160" s="4" t="s">
        <v>454</v>
      </c>
      <c r="D160" s="66" t="s">
        <v>192</v>
      </c>
      <c r="E160" s="69">
        <v>1</v>
      </c>
      <c r="L160" s="27"/>
    </row>
    <row r="161" spans="2:12" ht="15">
      <c r="B161" s="5">
        <v>158</v>
      </c>
      <c r="C161" s="4" t="s">
        <v>455</v>
      </c>
      <c r="D161" s="66" t="s">
        <v>193</v>
      </c>
      <c r="E161" s="69">
        <v>1</v>
      </c>
      <c r="L161" s="27"/>
    </row>
    <row r="162" spans="2:12" ht="15">
      <c r="B162" s="5">
        <v>159</v>
      </c>
      <c r="C162" s="4" t="s">
        <v>456</v>
      </c>
      <c r="D162" s="66" t="s">
        <v>194</v>
      </c>
      <c r="E162" s="69">
        <v>1</v>
      </c>
      <c r="L162" s="27"/>
    </row>
    <row r="163" spans="2:12" ht="15">
      <c r="B163" s="5">
        <v>160</v>
      </c>
      <c r="C163" s="4" t="s">
        <v>457</v>
      </c>
      <c r="D163" s="66" t="s">
        <v>195</v>
      </c>
      <c r="E163" s="69">
        <v>1</v>
      </c>
      <c r="L163" s="27"/>
    </row>
    <row r="164" spans="2:12" ht="15">
      <c r="B164" s="5">
        <v>161</v>
      </c>
      <c r="C164" s="4" t="s">
        <v>458</v>
      </c>
      <c r="D164" s="66" t="s">
        <v>196</v>
      </c>
      <c r="E164" s="69">
        <v>1</v>
      </c>
      <c r="L164" s="27"/>
    </row>
    <row r="165" spans="2:12" ht="15">
      <c r="B165" s="5">
        <v>162</v>
      </c>
      <c r="C165" s="4" t="s">
        <v>459</v>
      </c>
      <c r="D165" s="66" t="s">
        <v>197</v>
      </c>
      <c r="E165" s="69">
        <v>0</v>
      </c>
      <c r="L165" s="27"/>
    </row>
    <row r="166" spans="2:12" ht="15">
      <c r="B166" s="5">
        <v>163</v>
      </c>
      <c r="C166" s="4" t="s">
        <v>460</v>
      </c>
      <c r="D166" s="66" t="s">
        <v>198</v>
      </c>
      <c r="E166" s="69">
        <v>1</v>
      </c>
      <c r="L166" s="27"/>
    </row>
    <row r="167" spans="2:12" ht="15">
      <c r="B167" s="5">
        <v>164</v>
      </c>
      <c r="C167" s="4" t="s">
        <v>461</v>
      </c>
      <c r="D167" s="66" t="s">
        <v>199</v>
      </c>
      <c r="E167" s="69">
        <v>0</v>
      </c>
      <c r="L167" s="27"/>
    </row>
    <row r="168" spans="2:12" ht="15">
      <c r="B168" s="5">
        <v>165</v>
      </c>
      <c r="C168" s="4" t="s">
        <v>462</v>
      </c>
      <c r="D168" s="66" t="s">
        <v>200</v>
      </c>
      <c r="E168" s="69">
        <v>0</v>
      </c>
      <c r="L168" s="27"/>
    </row>
    <row r="169" spans="2:12" ht="15">
      <c r="B169" s="5">
        <v>166</v>
      </c>
      <c r="C169" s="4" t="s">
        <v>463</v>
      </c>
      <c r="D169" s="66" t="s">
        <v>201</v>
      </c>
      <c r="E169" s="69">
        <v>0</v>
      </c>
      <c r="L169" s="27"/>
    </row>
    <row r="170" spans="2:12" ht="15">
      <c r="B170" s="5">
        <v>167</v>
      </c>
      <c r="C170" s="4" t="s">
        <v>464</v>
      </c>
      <c r="D170" s="66" t="s">
        <v>202</v>
      </c>
      <c r="E170" s="69">
        <v>0</v>
      </c>
      <c r="L170" s="27"/>
    </row>
    <row r="171" spans="2:12" ht="15">
      <c r="B171" s="5">
        <v>168</v>
      </c>
      <c r="C171" s="4" t="s">
        <v>465</v>
      </c>
      <c r="D171" s="66" t="s">
        <v>203</v>
      </c>
      <c r="E171" s="69">
        <v>0</v>
      </c>
      <c r="L171" s="27"/>
    </row>
    <row r="172" spans="2:12" ht="15">
      <c r="B172" s="5">
        <v>169</v>
      </c>
      <c r="C172" s="4" t="s">
        <v>466</v>
      </c>
      <c r="D172" s="66" t="s">
        <v>204</v>
      </c>
      <c r="E172" s="69">
        <v>0</v>
      </c>
      <c r="L172" s="27"/>
    </row>
    <row r="173" spans="2:12" ht="15">
      <c r="B173" s="5">
        <v>170</v>
      </c>
      <c r="C173" s="4" t="s">
        <v>467</v>
      </c>
      <c r="D173" s="66" t="s">
        <v>205</v>
      </c>
      <c r="E173" s="69">
        <v>1</v>
      </c>
      <c r="L173" s="27"/>
    </row>
    <row r="174" spans="2:12" ht="15">
      <c r="B174" s="5">
        <v>171</v>
      </c>
      <c r="C174" s="4" t="s">
        <v>468</v>
      </c>
      <c r="D174" s="66" t="s">
        <v>206</v>
      </c>
      <c r="E174" s="69">
        <v>1</v>
      </c>
      <c r="L174" s="27"/>
    </row>
    <row r="175" spans="2:12" ht="15">
      <c r="B175" s="5">
        <v>172</v>
      </c>
      <c r="C175" s="4" t="s">
        <v>469</v>
      </c>
      <c r="D175" s="66" t="s">
        <v>207</v>
      </c>
      <c r="E175" s="69">
        <v>1</v>
      </c>
      <c r="L175" s="27"/>
    </row>
    <row r="176" spans="2:12" ht="15">
      <c r="B176" s="5">
        <v>173</v>
      </c>
      <c r="C176" s="4" t="s">
        <v>470</v>
      </c>
      <c r="D176" s="66" t="s">
        <v>208</v>
      </c>
      <c r="E176" s="69">
        <v>0</v>
      </c>
      <c r="L176" s="27"/>
    </row>
    <row r="177" spans="2:12" ht="15">
      <c r="B177" s="5">
        <v>174</v>
      </c>
      <c r="C177" s="4" t="s">
        <v>471</v>
      </c>
      <c r="D177" s="66" t="s">
        <v>209</v>
      </c>
      <c r="E177" s="69">
        <v>1</v>
      </c>
      <c r="L177" s="27"/>
    </row>
    <row r="178" spans="2:12" ht="15">
      <c r="B178" s="5">
        <v>175</v>
      </c>
      <c r="C178" s="4" t="s">
        <v>472</v>
      </c>
      <c r="D178" s="66" t="s">
        <v>210</v>
      </c>
      <c r="E178" s="69">
        <v>1</v>
      </c>
      <c r="L178" s="27"/>
    </row>
    <row r="179" spans="2:12" ht="15">
      <c r="B179" s="5">
        <v>176</v>
      </c>
      <c r="C179" s="4" t="s">
        <v>473</v>
      </c>
      <c r="D179" s="66" t="s">
        <v>211</v>
      </c>
      <c r="E179" s="69">
        <v>1</v>
      </c>
      <c r="L179" s="27"/>
    </row>
    <row r="180" spans="2:12" ht="15">
      <c r="B180" s="5">
        <v>177</v>
      </c>
      <c r="C180" s="4" t="s">
        <v>474</v>
      </c>
      <c r="D180" s="66" t="s">
        <v>212</v>
      </c>
      <c r="E180" s="69">
        <v>1</v>
      </c>
      <c r="L180" s="27"/>
    </row>
    <row r="181" spans="2:12" ht="15">
      <c r="B181" s="5">
        <v>178</v>
      </c>
      <c r="C181" s="4" t="s">
        <v>475</v>
      </c>
      <c r="D181" s="66" t="s">
        <v>213</v>
      </c>
      <c r="E181" s="69">
        <v>1</v>
      </c>
      <c r="L181" s="27"/>
    </row>
    <row r="182" spans="2:12" ht="15">
      <c r="B182" s="5">
        <v>179</v>
      </c>
      <c r="C182" s="4" t="s">
        <v>476</v>
      </c>
      <c r="D182" s="66" t="s">
        <v>214</v>
      </c>
      <c r="E182" s="69">
        <v>1</v>
      </c>
      <c r="L182" s="27"/>
    </row>
    <row r="183" spans="2:12" ht="15">
      <c r="B183" s="5">
        <v>180</v>
      </c>
      <c r="C183" s="4" t="s">
        <v>477</v>
      </c>
      <c r="D183" s="66" t="s">
        <v>215</v>
      </c>
      <c r="E183" s="69">
        <v>1</v>
      </c>
      <c r="L183" s="27"/>
    </row>
    <row r="184" spans="2:12" ht="15">
      <c r="B184" s="5">
        <v>181</v>
      </c>
      <c r="C184" s="4" t="s">
        <v>478</v>
      </c>
      <c r="D184" s="66" t="s">
        <v>216</v>
      </c>
      <c r="E184" s="69">
        <v>1</v>
      </c>
      <c r="L184" s="27"/>
    </row>
    <row r="185" spans="2:12" ht="15">
      <c r="B185" s="5">
        <v>182</v>
      </c>
      <c r="C185" s="4" t="s">
        <v>479</v>
      </c>
      <c r="D185" s="66" t="s">
        <v>217</v>
      </c>
      <c r="E185" s="69">
        <v>0</v>
      </c>
      <c r="L185" s="27"/>
    </row>
    <row r="186" spans="2:12" ht="15">
      <c r="B186" s="5">
        <v>183</v>
      </c>
      <c r="C186" s="4" t="s">
        <v>480</v>
      </c>
      <c r="D186" s="66" t="s">
        <v>218</v>
      </c>
      <c r="E186" s="69">
        <v>1</v>
      </c>
      <c r="L186" s="27"/>
    </row>
    <row r="187" spans="2:12" ht="15">
      <c r="B187" s="5">
        <v>184</v>
      </c>
      <c r="C187" s="4" t="s">
        <v>481</v>
      </c>
      <c r="D187" s="66" t="s">
        <v>219</v>
      </c>
      <c r="E187" s="69">
        <v>1</v>
      </c>
      <c r="L187" s="27"/>
    </row>
    <row r="188" spans="2:12" ht="15">
      <c r="B188" s="5">
        <v>185</v>
      </c>
      <c r="C188" s="4" t="s">
        <v>482</v>
      </c>
      <c r="D188" s="66" t="s">
        <v>220</v>
      </c>
      <c r="E188" s="69">
        <v>0</v>
      </c>
      <c r="L188" s="27"/>
    </row>
    <row r="189" spans="4:5" ht="15">
      <c r="D189" s="66"/>
      <c r="E189" s="66"/>
    </row>
    <row r="190" spans="4:5" ht="15">
      <c r="D190" s="66"/>
      <c r="E190" s="66"/>
    </row>
    <row r="191" spans="4:5" ht="15">
      <c r="D191" s="66"/>
      <c r="E191" s="66"/>
    </row>
    <row r="192" spans="4:5" ht="15">
      <c r="D192" s="66"/>
      <c r="E192" s="66"/>
    </row>
    <row r="193" spans="4:5" ht="15">
      <c r="D193" s="66"/>
      <c r="E193" s="66"/>
    </row>
    <row r="194" spans="4:5" ht="15">
      <c r="D194" s="66"/>
      <c r="E194" s="66"/>
    </row>
    <row r="195" spans="4:5" ht="15">
      <c r="D195" s="66"/>
      <c r="E195" s="66"/>
    </row>
    <row r="196" spans="4:5" ht="15">
      <c r="D196" s="66"/>
      <c r="E196" s="66"/>
    </row>
    <row r="197" spans="4:5" ht="15">
      <c r="D197" s="66"/>
      <c r="E197" s="66"/>
    </row>
    <row r="198" spans="4:5" ht="15">
      <c r="D198" s="66"/>
      <c r="E198" s="66"/>
    </row>
    <row r="199" spans="4:5" ht="15">
      <c r="D199" s="66"/>
      <c r="E199" s="66"/>
    </row>
    <row r="200" spans="4:5" ht="15">
      <c r="D200" s="66"/>
      <c r="E200" s="66"/>
    </row>
    <row r="201" spans="4:5" ht="15">
      <c r="D201" s="66"/>
      <c r="E201" s="66"/>
    </row>
    <row r="202" spans="4:5" ht="15">
      <c r="D202" s="66"/>
      <c r="E202" s="66"/>
    </row>
    <row r="203" spans="4:5" ht="15">
      <c r="D203" s="66"/>
      <c r="E203" s="66"/>
    </row>
    <row r="204" spans="4:5" ht="15">
      <c r="D204" s="66"/>
      <c r="E204" s="66"/>
    </row>
    <row r="205" spans="4:5" ht="15">
      <c r="D205" s="66"/>
      <c r="E205" s="66"/>
    </row>
    <row r="206" spans="4:5" ht="15">
      <c r="D206" s="66"/>
      <c r="E206" s="66"/>
    </row>
    <row r="207" spans="4:5" ht="15">
      <c r="D207" s="66"/>
      <c r="E207" s="66"/>
    </row>
    <row r="208" spans="4:5" ht="15">
      <c r="D208" s="66"/>
      <c r="E208" s="66"/>
    </row>
    <row r="209" spans="4:5" ht="15">
      <c r="D209" s="66"/>
      <c r="E209" s="66"/>
    </row>
    <row r="210" spans="4:5" ht="15">
      <c r="D210" s="66"/>
      <c r="E210" s="66"/>
    </row>
    <row r="211" spans="4:5" ht="15">
      <c r="D211" s="66"/>
      <c r="E211" s="66"/>
    </row>
    <row r="212" spans="4:5" ht="15">
      <c r="D212" s="66"/>
      <c r="E212" s="66"/>
    </row>
    <row r="213" spans="4:5" ht="15">
      <c r="D213" s="66"/>
      <c r="E213" s="66"/>
    </row>
    <row r="214" spans="4:5" ht="15">
      <c r="D214" s="66"/>
      <c r="E214" s="66"/>
    </row>
    <row r="215" spans="4:5" ht="15">
      <c r="D215" s="66"/>
      <c r="E215" s="66"/>
    </row>
    <row r="216" spans="4:5" ht="15">
      <c r="D216" s="66"/>
      <c r="E216" s="66"/>
    </row>
    <row r="217" spans="4:5" ht="15">
      <c r="D217" s="66"/>
      <c r="E217" s="66"/>
    </row>
    <row r="218" spans="4:5" ht="15">
      <c r="D218" s="66"/>
      <c r="E218" s="66"/>
    </row>
    <row r="219" spans="4:5" ht="15">
      <c r="D219" s="66"/>
      <c r="E219" s="66"/>
    </row>
    <row r="220" spans="4:5" ht="15">
      <c r="D220" s="66"/>
      <c r="E220" s="66"/>
    </row>
    <row r="221" spans="4:5" ht="15">
      <c r="D221" s="66"/>
      <c r="E221" s="66"/>
    </row>
    <row r="222" spans="4:5" ht="15">
      <c r="D222" s="66"/>
      <c r="E222" s="66"/>
    </row>
    <row r="223" spans="4:5" ht="15">
      <c r="D223" s="66"/>
      <c r="E223" s="66"/>
    </row>
    <row r="224" spans="4:5" ht="15">
      <c r="D224" s="66"/>
      <c r="E224" s="66"/>
    </row>
    <row r="225" spans="4:5" ht="15">
      <c r="D225" s="66"/>
      <c r="E225" s="66"/>
    </row>
    <row r="226" spans="4:5" ht="15">
      <c r="D226" s="66"/>
      <c r="E226" s="66"/>
    </row>
    <row r="227" spans="4:5" ht="15">
      <c r="D227" s="66"/>
      <c r="E227" s="66"/>
    </row>
    <row r="228" spans="4:5" ht="15">
      <c r="D228" s="66"/>
      <c r="E228" s="66"/>
    </row>
    <row r="229" spans="4:5" ht="15">
      <c r="D229" s="66"/>
      <c r="E229" s="66"/>
    </row>
    <row r="230" spans="4:5" ht="15">
      <c r="D230" s="66"/>
      <c r="E230" s="66"/>
    </row>
    <row r="231" spans="4:5" ht="15">
      <c r="D231" s="66"/>
      <c r="E231" s="66"/>
    </row>
    <row r="232" spans="4:5" ht="15">
      <c r="D232" s="66"/>
      <c r="E232" s="66"/>
    </row>
    <row r="233" spans="4:5" ht="15">
      <c r="D233" s="66"/>
      <c r="E233" s="66"/>
    </row>
    <row r="234" spans="4:5" ht="15">
      <c r="D234" s="66"/>
      <c r="E234" s="66"/>
    </row>
    <row r="235" spans="4:5" ht="15">
      <c r="D235" s="66"/>
      <c r="E235" s="66"/>
    </row>
    <row r="236" spans="4:5" ht="15">
      <c r="D236" s="66"/>
      <c r="E236" s="66"/>
    </row>
    <row r="237" spans="4:5" ht="15">
      <c r="D237" s="66"/>
      <c r="E237" s="66"/>
    </row>
    <row r="238" spans="4:5" ht="15">
      <c r="D238" s="66"/>
      <c r="E238" s="66"/>
    </row>
    <row r="239" spans="4:5" ht="15">
      <c r="D239" s="66"/>
      <c r="E239" s="66"/>
    </row>
    <row r="240" spans="4:5" ht="15">
      <c r="D240" s="66"/>
      <c r="E240" s="66"/>
    </row>
    <row r="241" spans="4:5" ht="15">
      <c r="D241" s="66"/>
      <c r="E241" s="66"/>
    </row>
    <row r="242" spans="4:5" ht="15">
      <c r="D242" s="66"/>
      <c r="E242" s="66"/>
    </row>
    <row r="243" spans="4:5" ht="15">
      <c r="D243" s="66"/>
      <c r="E243" s="66"/>
    </row>
    <row r="244" spans="4:5" ht="15">
      <c r="D244" s="66"/>
      <c r="E244" s="66"/>
    </row>
    <row r="245" spans="4:5" ht="15">
      <c r="D245" s="66"/>
      <c r="E245" s="66"/>
    </row>
    <row r="246" spans="4:5" ht="15">
      <c r="D246" s="66"/>
      <c r="E246" s="66"/>
    </row>
    <row r="247" spans="4:5" ht="15">
      <c r="D247" s="66"/>
      <c r="E247" s="66"/>
    </row>
    <row r="248" spans="4:5" ht="15">
      <c r="D248" s="66"/>
      <c r="E248" s="66"/>
    </row>
    <row r="249" spans="4:5" ht="15">
      <c r="D249" s="66"/>
      <c r="E249" s="66"/>
    </row>
    <row r="250" spans="4:5" ht="15">
      <c r="D250" s="66"/>
      <c r="E250" s="66"/>
    </row>
    <row r="251" spans="4:5" ht="15">
      <c r="D251" s="66"/>
      <c r="E251" s="66"/>
    </row>
    <row r="252" spans="4:5" ht="15">
      <c r="D252" s="66"/>
      <c r="E252" s="66"/>
    </row>
    <row r="253" spans="4:5" ht="15">
      <c r="D253" s="66"/>
      <c r="E253" s="66"/>
    </row>
    <row r="254" spans="4:5" ht="15">
      <c r="D254" s="66"/>
      <c r="E254" s="66"/>
    </row>
    <row r="255" spans="4:5" ht="15">
      <c r="D255" s="66"/>
      <c r="E255" s="66"/>
    </row>
    <row r="256" spans="4:5" ht="15">
      <c r="D256" s="66"/>
      <c r="E256" s="66"/>
    </row>
    <row r="257" spans="4:5" ht="15">
      <c r="D257" s="66"/>
      <c r="E257" s="66"/>
    </row>
    <row r="258" spans="4:5" ht="15">
      <c r="D258" s="66"/>
      <c r="E258" s="66"/>
    </row>
    <row r="259" spans="4:5" ht="15">
      <c r="D259" s="66"/>
      <c r="E259" s="66"/>
    </row>
    <row r="260" spans="4:5" ht="15">
      <c r="D260" s="66"/>
      <c r="E260" s="66"/>
    </row>
    <row r="261" spans="4:5" ht="15">
      <c r="D261" s="66"/>
      <c r="E261" s="66"/>
    </row>
    <row r="262" spans="4:5" ht="15">
      <c r="D262" s="66"/>
      <c r="E262" s="66"/>
    </row>
    <row r="263" spans="4:5" ht="15">
      <c r="D263" s="66"/>
      <c r="E263" s="66"/>
    </row>
    <row r="264" spans="4:5" ht="15">
      <c r="D264" s="66"/>
      <c r="E264" s="66"/>
    </row>
    <row r="265" spans="4:5" ht="15">
      <c r="D265" s="66"/>
      <c r="E265" s="66"/>
    </row>
    <row r="266" spans="4:5" ht="15">
      <c r="D266" s="66"/>
      <c r="E266" s="66"/>
    </row>
    <row r="267" spans="4:5" ht="15">
      <c r="D267" s="66"/>
      <c r="E267" s="66"/>
    </row>
    <row r="268" spans="4:5" ht="15">
      <c r="D268" s="66"/>
      <c r="E268" s="66"/>
    </row>
    <row r="269" spans="4:5" ht="15">
      <c r="D269" s="66"/>
      <c r="E269" s="66"/>
    </row>
    <row r="270" spans="4:5" ht="15">
      <c r="D270" s="66"/>
      <c r="E270" s="66"/>
    </row>
    <row r="271" spans="4:5" ht="15">
      <c r="D271" s="66"/>
      <c r="E271" s="66"/>
    </row>
    <row r="272" spans="4:5" ht="15">
      <c r="D272" s="66"/>
      <c r="E272" s="66"/>
    </row>
    <row r="273" spans="4:5" ht="15">
      <c r="D273" s="66"/>
      <c r="E273" s="66"/>
    </row>
    <row r="274" spans="4:5" ht="15">
      <c r="D274" s="66"/>
      <c r="E274" s="66"/>
    </row>
    <row r="275" spans="4:5" ht="15">
      <c r="D275" s="66"/>
      <c r="E275" s="66"/>
    </row>
    <row r="276" spans="4:5" ht="15">
      <c r="D276" s="66"/>
      <c r="E276" s="66"/>
    </row>
    <row r="277" spans="4:5" ht="15">
      <c r="D277" s="66"/>
      <c r="E277" s="66"/>
    </row>
    <row r="278" spans="4:5" ht="15">
      <c r="D278" s="66"/>
      <c r="E278" s="66"/>
    </row>
    <row r="279" spans="4:5" ht="15">
      <c r="D279" s="66"/>
      <c r="E279" s="66"/>
    </row>
    <row r="280" spans="4:5" ht="15">
      <c r="D280" s="66"/>
      <c r="E280" s="66"/>
    </row>
    <row r="281" spans="4:5" ht="15">
      <c r="D281" s="66"/>
      <c r="E281" s="66"/>
    </row>
    <row r="282" spans="4:5" ht="15">
      <c r="D282" s="66"/>
      <c r="E282" s="66"/>
    </row>
    <row r="283" spans="4:5" ht="15">
      <c r="D283" s="66"/>
      <c r="E283" s="66"/>
    </row>
    <row r="284" spans="4:5" ht="15">
      <c r="D284" s="66"/>
      <c r="E284" s="66"/>
    </row>
    <row r="285" spans="4:5" ht="15">
      <c r="D285" s="66"/>
      <c r="E285" s="66"/>
    </row>
    <row r="286" spans="4:5" ht="15">
      <c r="D286" s="66"/>
      <c r="E286" s="66"/>
    </row>
    <row r="287" spans="4:5" ht="15">
      <c r="D287" s="66"/>
      <c r="E287" s="66"/>
    </row>
    <row r="288" spans="4:5" ht="15">
      <c r="D288" s="66"/>
      <c r="E288" s="66"/>
    </row>
    <row r="289" spans="4:5" ht="15">
      <c r="D289" s="66"/>
      <c r="E289" s="66"/>
    </row>
    <row r="290" spans="4:5" ht="15">
      <c r="D290" s="66"/>
      <c r="E290" s="66"/>
    </row>
    <row r="291" spans="4:5" ht="15">
      <c r="D291" s="66"/>
      <c r="E291" s="66"/>
    </row>
    <row r="292" spans="4:5" ht="15">
      <c r="D292" s="66"/>
      <c r="E292" s="66"/>
    </row>
    <row r="293" spans="4:5" ht="15">
      <c r="D293" s="66"/>
      <c r="E293" s="66"/>
    </row>
    <row r="294" spans="4:5" ht="15">
      <c r="D294" s="66"/>
      <c r="E294" s="66"/>
    </row>
    <row r="295" spans="4:5" ht="15">
      <c r="D295" s="66"/>
      <c r="E295" s="66"/>
    </row>
    <row r="296" spans="4:5" ht="15">
      <c r="D296" s="66"/>
      <c r="E296" s="66"/>
    </row>
    <row r="297" spans="4:5" ht="15">
      <c r="D297" s="66"/>
      <c r="E297" s="66"/>
    </row>
    <row r="298" spans="4:5" ht="15">
      <c r="D298" s="66"/>
      <c r="E298" s="66"/>
    </row>
    <row r="299" spans="4:5" ht="15">
      <c r="D299" s="66"/>
      <c r="E299" s="66"/>
    </row>
    <row r="300" spans="4:5" ht="15">
      <c r="D300" s="66"/>
      <c r="E300" s="66"/>
    </row>
    <row r="301" spans="4:5" ht="15">
      <c r="D301" s="66"/>
      <c r="E301" s="66"/>
    </row>
    <row r="302" spans="4:5" ht="15">
      <c r="D302" s="66"/>
      <c r="E302" s="66"/>
    </row>
    <row r="303" spans="4:5" ht="15">
      <c r="D303" s="66"/>
      <c r="E303" s="66"/>
    </row>
    <row r="304" spans="4:5" ht="15">
      <c r="D304" s="66"/>
      <c r="E304" s="66"/>
    </row>
    <row r="305" spans="4:5" ht="15">
      <c r="D305" s="66"/>
      <c r="E305" s="66"/>
    </row>
    <row r="306" spans="4:5" ht="15">
      <c r="D306" s="66"/>
      <c r="E306" s="66"/>
    </row>
    <row r="307" spans="4:5" ht="15">
      <c r="D307" s="66"/>
      <c r="E307" s="66"/>
    </row>
    <row r="308" spans="4:5" ht="15">
      <c r="D308" s="66"/>
      <c r="E308" s="66"/>
    </row>
    <row r="309" spans="4:5" ht="15">
      <c r="D309" s="66"/>
      <c r="E309" s="66"/>
    </row>
    <row r="310" spans="4:5" ht="15">
      <c r="D310" s="66"/>
      <c r="E310" s="66"/>
    </row>
    <row r="311" spans="4:5" ht="15">
      <c r="D311" s="66"/>
      <c r="E311" s="66"/>
    </row>
    <row r="312" spans="4:5" ht="15">
      <c r="D312" s="66"/>
      <c r="E312" s="66"/>
    </row>
    <row r="313" spans="4:5" ht="15">
      <c r="D313" s="66"/>
      <c r="E313" s="66"/>
    </row>
    <row r="314" spans="4:5" ht="15">
      <c r="D314" s="66"/>
      <c r="E314" s="66"/>
    </row>
    <row r="315" spans="4:5" ht="15">
      <c r="D315" s="66"/>
      <c r="E315" s="66"/>
    </row>
    <row r="316" spans="4:5" ht="15">
      <c r="D316" s="66"/>
      <c r="E316" s="66"/>
    </row>
    <row r="317" spans="4:5" ht="15">
      <c r="D317" s="66"/>
      <c r="E317" s="66"/>
    </row>
    <row r="318" spans="4:5" ht="15">
      <c r="D318" s="66"/>
      <c r="E318" s="66"/>
    </row>
    <row r="319" spans="4:5" ht="15">
      <c r="D319" s="66"/>
      <c r="E319" s="66"/>
    </row>
    <row r="320" spans="4:5" ht="15">
      <c r="D320" s="66"/>
      <c r="E320" s="66"/>
    </row>
    <row r="321" spans="4:5" ht="15">
      <c r="D321" s="66"/>
      <c r="E321" s="66"/>
    </row>
    <row r="322" spans="4:5" ht="15">
      <c r="D322" s="66"/>
      <c r="E322" s="66"/>
    </row>
    <row r="323" spans="4:5" ht="15">
      <c r="D323" s="66"/>
      <c r="E323" s="66"/>
    </row>
    <row r="324" spans="4:5" ht="15">
      <c r="D324" s="66"/>
      <c r="E324" s="66"/>
    </row>
    <row r="325" spans="4:5" ht="15">
      <c r="D325" s="66"/>
      <c r="E325" s="66"/>
    </row>
    <row r="326" spans="4:5" ht="15">
      <c r="D326" s="66"/>
      <c r="E326" s="66"/>
    </row>
    <row r="327" spans="4:5" ht="15">
      <c r="D327" s="66"/>
      <c r="E327" s="66"/>
    </row>
    <row r="328" spans="4:5" ht="15">
      <c r="D328" s="66"/>
      <c r="E328" s="66"/>
    </row>
    <row r="329" spans="4:5" ht="15">
      <c r="D329" s="66"/>
      <c r="E329" s="66"/>
    </row>
    <row r="330" spans="4:5" ht="15">
      <c r="D330" s="66"/>
      <c r="E330" s="66"/>
    </row>
    <row r="331" spans="4:5" ht="15">
      <c r="D331" s="66"/>
      <c r="E331" s="66"/>
    </row>
    <row r="332" spans="4:5" ht="15">
      <c r="D332" s="66"/>
      <c r="E332" s="66"/>
    </row>
    <row r="333" spans="4:5" ht="15">
      <c r="D333" s="66"/>
      <c r="E333" s="66"/>
    </row>
    <row r="334" spans="4:5" ht="15">
      <c r="D334" s="66"/>
      <c r="E334" s="66"/>
    </row>
    <row r="335" spans="4:5" ht="15">
      <c r="D335" s="66"/>
      <c r="E335" s="66"/>
    </row>
    <row r="336" spans="4:5" ht="15">
      <c r="D336" s="66"/>
      <c r="E336" s="66"/>
    </row>
    <row r="337" spans="4:5" ht="15">
      <c r="D337" s="66"/>
      <c r="E337" s="66"/>
    </row>
    <row r="338" spans="4:5" ht="15">
      <c r="D338" s="66"/>
      <c r="E338" s="66"/>
    </row>
    <row r="339" spans="4:5" ht="15">
      <c r="D339" s="66"/>
      <c r="E339" s="66"/>
    </row>
    <row r="340" spans="4:5" ht="15">
      <c r="D340" s="66"/>
      <c r="E340" s="66"/>
    </row>
    <row r="341" spans="4:5" ht="15">
      <c r="D341" s="66"/>
      <c r="E341" s="66"/>
    </row>
    <row r="342" spans="4:5" ht="15">
      <c r="D342" s="66"/>
      <c r="E342" s="66"/>
    </row>
    <row r="343" spans="4:5" ht="15">
      <c r="D343" s="66"/>
      <c r="E343" s="66"/>
    </row>
    <row r="344" spans="4:5" ht="15">
      <c r="D344" s="66"/>
      <c r="E344" s="66"/>
    </row>
    <row r="345" spans="4:5" ht="15">
      <c r="D345" s="66"/>
      <c r="E345" s="66"/>
    </row>
    <row r="346" spans="4:5" ht="15">
      <c r="D346" s="66"/>
      <c r="E346" s="66"/>
    </row>
    <row r="347" spans="4:5" ht="15">
      <c r="D347" s="66"/>
      <c r="E347" s="66"/>
    </row>
    <row r="348" spans="4:5" ht="15">
      <c r="D348" s="66"/>
      <c r="E348" s="66"/>
    </row>
    <row r="349" spans="4:5" ht="15">
      <c r="D349" s="66"/>
      <c r="E349" s="66"/>
    </row>
    <row r="350" spans="4:5" ht="15">
      <c r="D350" s="66"/>
      <c r="E350" s="66"/>
    </row>
    <row r="351" spans="4:5" ht="15">
      <c r="D351" s="66"/>
      <c r="E351" s="66"/>
    </row>
    <row r="352" spans="4:5" ht="15">
      <c r="D352" s="66"/>
      <c r="E352" s="66"/>
    </row>
    <row r="353" spans="4:5" ht="15">
      <c r="D353" s="66"/>
      <c r="E353" s="66"/>
    </row>
    <row r="354" spans="4:5" ht="15">
      <c r="D354" s="66"/>
      <c r="E354" s="66"/>
    </row>
    <row r="355" spans="4:5" ht="15">
      <c r="D355" s="66"/>
      <c r="E355" s="66"/>
    </row>
    <row r="356" spans="4:5" ht="15">
      <c r="D356" s="66"/>
      <c r="E356" s="66"/>
    </row>
    <row r="357" spans="4:5" ht="15">
      <c r="D357" s="66"/>
      <c r="E357" s="66"/>
    </row>
    <row r="358" spans="4:5" ht="15">
      <c r="D358" s="66"/>
      <c r="E358" s="66"/>
    </row>
    <row r="359" spans="4:5" ht="15">
      <c r="D359" s="66"/>
      <c r="E359" s="66"/>
    </row>
    <row r="360" spans="4:5" ht="15">
      <c r="D360" s="66"/>
      <c r="E360" s="66"/>
    </row>
    <row r="361" spans="4:5" ht="15">
      <c r="D361" s="66"/>
      <c r="E361" s="66"/>
    </row>
    <row r="362" spans="4:5" ht="15">
      <c r="D362" s="66"/>
      <c r="E362" s="66"/>
    </row>
    <row r="363" spans="4:5" ht="15">
      <c r="D363" s="66"/>
      <c r="E363" s="66"/>
    </row>
    <row r="364" spans="4:5" ht="15">
      <c r="D364" s="66"/>
      <c r="E364" s="66"/>
    </row>
    <row r="365" spans="4:5" ht="15">
      <c r="D365" s="66"/>
      <c r="E365" s="66"/>
    </row>
    <row r="366" spans="4:5" ht="15">
      <c r="D366" s="66"/>
      <c r="E366" s="66"/>
    </row>
    <row r="367" spans="4:5" ht="15">
      <c r="D367" s="66"/>
      <c r="E367" s="66"/>
    </row>
    <row r="368" spans="4:5" ht="15">
      <c r="D368" s="66"/>
      <c r="E368" s="66"/>
    </row>
    <row r="369" spans="4:5" ht="15">
      <c r="D369" s="66"/>
      <c r="E369" s="66"/>
    </row>
    <row r="370" spans="4:5" ht="15">
      <c r="D370" s="66"/>
      <c r="E370" s="66"/>
    </row>
    <row r="371" spans="4:5" ht="15">
      <c r="D371" s="66"/>
      <c r="E371" s="66"/>
    </row>
    <row r="372" spans="4:5" ht="15">
      <c r="D372" s="66"/>
      <c r="E372" s="66"/>
    </row>
    <row r="373" spans="4:5" ht="15">
      <c r="D373" s="66"/>
      <c r="E373" s="66"/>
    </row>
    <row r="374" spans="4:5" ht="15">
      <c r="D374" s="66"/>
      <c r="E374" s="66"/>
    </row>
    <row r="375" spans="4:5" ht="15">
      <c r="D375" s="66"/>
      <c r="E375" s="66"/>
    </row>
    <row r="376" spans="4:5" ht="15">
      <c r="D376" s="66"/>
      <c r="E376" s="66"/>
    </row>
    <row r="377" spans="4:5" ht="15">
      <c r="D377" s="66"/>
      <c r="E377" s="66"/>
    </row>
    <row r="378" spans="2:5" ht="15">
      <c r="B378" s="4">
        <v>0</v>
      </c>
      <c r="D378" s="66"/>
      <c r="E378" s="66"/>
    </row>
    <row r="379" spans="4:5" ht="15">
      <c r="D379" s="66"/>
      <c r="E379" s="66"/>
    </row>
    <row r="380" spans="4:5" ht="15">
      <c r="D380" s="66"/>
      <c r="E380" s="66"/>
    </row>
    <row r="381" spans="4:5" ht="15">
      <c r="D381" s="66"/>
      <c r="E381" s="66"/>
    </row>
    <row r="382" spans="4:5" ht="15">
      <c r="D382" s="66"/>
      <c r="E382" s="66"/>
    </row>
    <row r="383" spans="4:5" ht="15">
      <c r="D383" s="66"/>
      <c r="E383" s="66"/>
    </row>
    <row r="384" spans="4:5" ht="15">
      <c r="D384" s="66"/>
      <c r="E384" s="66"/>
    </row>
    <row r="385" spans="4:5" ht="15">
      <c r="D385" s="66"/>
      <c r="E385" s="66"/>
    </row>
    <row r="386" spans="4:5" ht="15">
      <c r="D386" s="66"/>
      <c r="E386" s="66"/>
    </row>
    <row r="387" spans="4:5" ht="15">
      <c r="D387" s="66"/>
      <c r="E387" s="66"/>
    </row>
    <row r="388" spans="4:5" ht="15">
      <c r="D388" s="66"/>
      <c r="E388" s="66"/>
    </row>
    <row r="389" spans="4:5" ht="15">
      <c r="D389" s="66"/>
      <c r="E389" s="66"/>
    </row>
    <row r="390" spans="4:5" ht="15">
      <c r="D390" s="66"/>
      <c r="E390" s="66"/>
    </row>
    <row r="391" spans="4:5" ht="15">
      <c r="D391" s="66"/>
      <c r="E391" s="66"/>
    </row>
    <row r="392" spans="4:5" ht="15">
      <c r="D392" s="66"/>
      <c r="E392" s="66"/>
    </row>
    <row r="393" spans="4:5" ht="15">
      <c r="D393" s="66"/>
      <c r="E393" s="66"/>
    </row>
    <row r="394" spans="4:5" ht="15">
      <c r="D394" s="66"/>
      <c r="E394" s="66"/>
    </row>
    <row r="395" spans="4:5" ht="15">
      <c r="D395" s="66"/>
      <c r="E395" s="66"/>
    </row>
    <row r="396" spans="4:5" ht="15">
      <c r="D396" s="66"/>
      <c r="E396" s="66"/>
    </row>
    <row r="397" spans="4:5" ht="15">
      <c r="D397" s="66"/>
      <c r="E397" s="66"/>
    </row>
    <row r="398" spans="4:5" ht="15">
      <c r="D398" s="66"/>
      <c r="E398" s="66"/>
    </row>
    <row r="399" spans="4:5" ht="15">
      <c r="D399" s="66"/>
      <c r="E399" s="66"/>
    </row>
    <row r="400" spans="4:5" ht="15">
      <c r="D400" s="66"/>
      <c r="E400" s="66"/>
    </row>
    <row r="401" spans="4:5" ht="15">
      <c r="D401" s="66"/>
      <c r="E401" s="66"/>
    </row>
    <row r="402" spans="4:5" ht="15">
      <c r="D402" s="66"/>
      <c r="E402" s="66"/>
    </row>
    <row r="403" spans="4:5" ht="15">
      <c r="D403" s="66"/>
      <c r="E403" s="66"/>
    </row>
    <row r="404" spans="4:5" ht="15">
      <c r="D404" s="66"/>
      <c r="E404" s="66"/>
    </row>
    <row r="405" spans="4:5" ht="15">
      <c r="D405" s="66"/>
      <c r="E405" s="66"/>
    </row>
    <row r="406" spans="4:5" ht="15">
      <c r="D406" s="66"/>
      <c r="E406" s="66"/>
    </row>
    <row r="407" spans="4:5" ht="15">
      <c r="D407" s="66"/>
      <c r="E407" s="66"/>
    </row>
    <row r="408" spans="4:5" ht="15">
      <c r="D408" s="66"/>
      <c r="E408" s="66"/>
    </row>
    <row r="409" spans="4:5" ht="15">
      <c r="D409" s="66"/>
      <c r="E409" s="66"/>
    </row>
    <row r="410" spans="4:5" ht="15">
      <c r="D410" s="66"/>
      <c r="E410" s="66"/>
    </row>
    <row r="411" spans="4:5" ht="15">
      <c r="D411" s="66"/>
      <c r="E411" s="66"/>
    </row>
    <row r="412" spans="4:5" ht="15">
      <c r="D412" s="66"/>
      <c r="E412" s="66"/>
    </row>
    <row r="413" spans="4:5" ht="15">
      <c r="D413" s="66"/>
      <c r="E413" s="66"/>
    </row>
    <row r="414" spans="4:5" ht="15">
      <c r="D414" s="66"/>
      <c r="E414" s="66"/>
    </row>
    <row r="415" spans="4:5" ht="15">
      <c r="D415" s="66"/>
      <c r="E415" s="66"/>
    </row>
    <row r="416" spans="4:5" ht="15">
      <c r="D416" s="66"/>
      <c r="E416" s="66"/>
    </row>
    <row r="417" spans="4:5" ht="15">
      <c r="D417" s="66"/>
      <c r="E417" s="66"/>
    </row>
    <row r="418" spans="4:5" ht="15">
      <c r="D418" s="66"/>
      <c r="E418" s="66"/>
    </row>
    <row r="419" spans="4:5" ht="15">
      <c r="D419" s="66"/>
      <c r="E419" s="66"/>
    </row>
    <row r="420" spans="4:5" ht="15">
      <c r="D420" s="66"/>
      <c r="E420" s="66"/>
    </row>
    <row r="421" spans="4:5" ht="15">
      <c r="D421" s="66"/>
      <c r="E421" s="66"/>
    </row>
    <row r="422" spans="4:5" ht="15">
      <c r="D422" s="66"/>
      <c r="E422" s="66"/>
    </row>
    <row r="423" spans="4:5" ht="15">
      <c r="D423" s="66"/>
      <c r="E423" s="66"/>
    </row>
    <row r="424" spans="4:5" ht="15">
      <c r="D424" s="66"/>
      <c r="E424" s="66"/>
    </row>
    <row r="425" spans="4:5" ht="15">
      <c r="D425" s="66"/>
      <c r="E425" s="66"/>
    </row>
    <row r="426" spans="4:5" ht="15">
      <c r="D426" s="66"/>
      <c r="E426" s="66"/>
    </row>
    <row r="427" spans="4:5" ht="15">
      <c r="D427" s="66"/>
      <c r="E427" s="66"/>
    </row>
    <row r="428" spans="4:5" ht="15">
      <c r="D428" s="66"/>
      <c r="E428" s="66"/>
    </row>
    <row r="429" spans="4:5" ht="15">
      <c r="D429" s="66"/>
      <c r="E429" s="66"/>
    </row>
    <row r="430" spans="4:5" ht="15">
      <c r="D430" s="66"/>
      <c r="E430" s="66"/>
    </row>
    <row r="431" spans="4:5" ht="15">
      <c r="D431" s="66"/>
      <c r="E431" s="66"/>
    </row>
    <row r="432" spans="4:5" ht="15">
      <c r="D432" s="66"/>
      <c r="E432" s="66"/>
    </row>
    <row r="433" spans="4:5" ht="15">
      <c r="D433" s="66"/>
      <c r="E433" s="66"/>
    </row>
    <row r="434" spans="4:5" ht="15">
      <c r="D434" s="66"/>
      <c r="E434" s="66"/>
    </row>
    <row r="435" spans="4:5" ht="15">
      <c r="D435" s="66"/>
      <c r="E435" s="66"/>
    </row>
    <row r="436" spans="4:5" ht="15">
      <c r="D436" s="66"/>
      <c r="E436" s="66"/>
    </row>
    <row r="437" spans="4:5" ht="15">
      <c r="D437" s="66"/>
      <c r="E437" s="66"/>
    </row>
    <row r="438" spans="4:5" ht="15">
      <c r="D438" s="66"/>
      <c r="E438" s="66"/>
    </row>
    <row r="439" spans="4:5" ht="15">
      <c r="D439" s="66"/>
      <c r="E439" s="66"/>
    </row>
    <row r="440" spans="4:5" ht="15">
      <c r="D440" s="66"/>
      <c r="E440" s="66"/>
    </row>
    <row r="441" spans="4:5" ht="15">
      <c r="D441" s="66"/>
      <c r="E441" s="66"/>
    </row>
    <row r="442" spans="4:5" ht="15">
      <c r="D442" s="66"/>
      <c r="E442" s="66"/>
    </row>
    <row r="443" spans="4:5" ht="15">
      <c r="D443" s="66"/>
      <c r="E443" s="66"/>
    </row>
    <row r="444" spans="4:5" ht="15">
      <c r="D444" s="66"/>
      <c r="E444" s="66"/>
    </row>
    <row r="445" spans="4:5" ht="15">
      <c r="D445" s="66"/>
      <c r="E445" s="66"/>
    </row>
    <row r="446" spans="4:5" ht="15">
      <c r="D446" s="66"/>
      <c r="E446" s="66"/>
    </row>
    <row r="447" spans="4:5" ht="15">
      <c r="D447" s="66"/>
      <c r="E447" s="66"/>
    </row>
    <row r="448" spans="4:5" ht="15">
      <c r="D448" s="66"/>
      <c r="E448" s="66"/>
    </row>
    <row r="449" spans="4:5" ht="15">
      <c r="D449" s="66"/>
      <c r="E449" s="66"/>
    </row>
    <row r="450" spans="4:5" ht="1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B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
      <c r="B1" s="13"/>
      <c r="C1" s="14"/>
      <c r="D1" s="2"/>
      <c r="E1" s="6"/>
    </row>
    <row r="2" spans="2:6" s="1" customFormat="1" ht="1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7.25">
      <c r="B3" s="182" t="str">
        <f>IF(SUM!$G$3="","","CÂMARA MUNICIPAL - "&amp;UPPER(SUM!G3))</f>
        <v>CÂMARA MUNICIPAL - FEIRA NOVA</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
      <c r="A6" s="5"/>
      <c r="B6" s="186" t="str">
        <f>UPPER(MENU!B17)</f>
        <v>07 DEMONSTRATIVO DA DESPESA TOTAL COM PESSOAL</v>
      </c>
      <c r="C6" s="186"/>
      <c r="D6" s="186"/>
      <c r="G6" s="4"/>
      <c r="H6" s="5"/>
    </row>
    <row r="7" spans="1:8" s="6" customFormat="1" ht="15">
      <c r="A7" s="5"/>
      <c r="D7" s="11"/>
      <c r="G7" s="4"/>
      <c r="H7" s="5"/>
    </row>
    <row r="8" spans="1:8" s="6" customFormat="1" ht="15">
      <c r="A8" s="21"/>
      <c r="B8" s="19" t="s">
        <v>281</v>
      </c>
      <c r="C8" s="19" t="s">
        <v>25</v>
      </c>
      <c r="D8" s="88" t="s">
        <v>32</v>
      </c>
      <c r="G8" s="4"/>
      <c r="H8" s="5"/>
    </row>
    <row r="9" spans="2:4" ht="15">
      <c r="B9" s="23"/>
      <c r="C9" s="24"/>
      <c r="D9" s="25"/>
    </row>
    <row r="10" spans="2:4" ht="15">
      <c r="B10" s="28" t="s">
        <v>221</v>
      </c>
      <c r="C10" s="29" t="s">
        <v>675</v>
      </c>
      <c r="D10" s="30">
        <f>SUM(D11,D27,D40)</f>
        <v>1385291.6199999999</v>
      </c>
    </row>
    <row r="11" spans="2:6" ht="15">
      <c r="B11" s="28" t="s">
        <v>544</v>
      </c>
      <c r="C11" s="29" t="s">
        <v>552</v>
      </c>
      <c r="D11" s="30">
        <f>SUM(D12:D21)</f>
        <v>1385291.6199999999</v>
      </c>
      <c r="E11" s="153"/>
      <c r="F11" s="98"/>
    </row>
    <row r="12" spans="2:6" ht="15">
      <c r="B12" s="31" t="s">
        <v>676</v>
      </c>
      <c r="C12" s="48" t="s">
        <v>28</v>
      </c>
      <c r="D12" s="50">
        <v>0</v>
      </c>
      <c r="F12" s="98"/>
    </row>
    <row r="13" spans="2:6" ht="15">
      <c r="B13" s="31" t="s">
        <v>677</v>
      </c>
      <c r="C13" s="48" t="s">
        <v>29</v>
      </c>
      <c r="D13" s="50">
        <v>0</v>
      </c>
      <c r="F13" s="98"/>
    </row>
    <row r="14" spans="2:6" ht="15">
      <c r="B14" s="31" t="s">
        <v>678</v>
      </c>
      <c r="C14" s="48" t="s">
        <v>553</v>
      </c>
      <c r="D14" s="50">
        <v>1132403.97</v>
      </c>
      <c r="F14" s="98"/>
    </row>
    <row r="15" spans="2:6" ht="15">
      <c r="B15" s="31" t="s">
        <v>679</v>
      </c>
      <c r="C15" s="48" t="s">
        <v>554</v>
      </c>
      <c r="D15" s="50">
        <v>252887.65</v>
      </c>
      <c r="F15" s="98"/>
    </row>
    <row r="16" spans="2:6" ht="15">
      <c r="B16" s="31" t="s">
        <v>680</v>
      </c>
      <c r="C16" s="48" t="s">
        <v>555</v>
      </c>
      <c r="D16" s="50">
        <v>0</v>
      </c>
      <c r="F16" s="98"/>
    </row>
    <row r="17" spans="2:6" ht="15">
      <c r="B17" s="31" t="s">
        <v>681</v>
      </c>
      <c r="C17" s="48" t="s">
        <v>31</v>
      </c>
      <c r="D17" s="50">
        <v>0</v>
      </c>
      <c r="F17" s="98"/>
    </row>
    <row r="18" spans="2:6" ht="15">
      <c r="B18" s="31" t="s">
        <v>682</v>
      </c>
      <c r="C18" s="48" t="s">
        <v>30</v>
      </c>
      <c r="D18" s="50">
        <v>0</v>
      </c>
      <c r="F18" s="98"/>
    </row>
    <row r="19" spans="2:6" ht="15">
      <c r="B19" s="31" t="s">
        <v>683</v>
      </c>
      <c r="C19" s="48" t="s">
        <v>556</v>
      </c>
      <c r="D19" s="50">
        <v>0</v>
      </c>
      <c r="F19" s="98"/>
    </row>
    <row r="20" spans="2:6" ht="15">
      <c r="B20" s="31" t="s">
        <v>684</v>
      </c>
      <c r="C20" s="48" t="s">
        <v>1199</v>
      </c>
      <c r="D20" s="50">
        <v>0</v>
      </c>
      <c r="F20" s="98"/>
    </row>
    <row r="21" spans="2:10" ht="15">
      <c r="B21" s="31" t="s">
        <v>1193</v>
      </c>
      <c r="C21" s="48" t="s">
        <v>563</v>
      </c>
      <c r="D21" s="32">
        <f>SUM(D22:D26)</f>
        <v>0</v>
      </c>
      <c r="F21" s="98"/>
      <c r="J21" s="10"/>
    </row>
    <row r="22" spans="2:10" ht="15">
      <c r="B22" s="31" t="s">
        <v>1194</v>
      </c>
      <c r="C22" s="118"/>
      <c r="D22" s="50"/>
      <c r="F22" s="98"/>
      <c r="J22" s="10"/>
    </row>
    <row r="23" spans="2:10" ht="15">
      <c r="B23" s="31" t="s">
        <v>1195</v>
      </c>
      <c r="C23" s="118"/>
      <c r="D23" s="50"/>
      <c r="F23" s="98"/>
      <c r="J23" s="10"/>
    </row>
    <row r="24" spans="2:10" ht="15">
      <c r="B24" s="31" t="s">
        <v>1196</v>
      </c>
      <c r="C24" s="118"/>
      <c r="D24" s="50"/>
      <c r="F24" s="98"/>
      <c r="J24" s="10"/>
    </row>
    <row r="25" spans="2:10" ht="15">
      <c r="B25" s="31" t="s">
        <v>1197</v>
      </c>
      <c r="C25" s="118"/>
      <c r="D25" s="50"/>
      <c r="F25" s="98"/>
      <c r="J25" s="10"/>
    </row>
    <row r="26" spans="2:6" ht="15">
      <c r="B26" s="31" t="s">
        <v>1198</v>
      </c>
      <c r="C26" s="118"/>
      <c r="D26" s="50"/>
      <c r="F26" s="98"/>
    </row>
    <row r="27" spans="2:6" ht="15">
      <c r="B27" s="28" t="s">
        <v>545</v>
      </c>
      <c r="C27" s="29" t="s">
        <v>557</v>
      </c>
      <c r="D27" s="30">
        <f>SUM(D28:D34)</f>
        <v>0</v>
      </c>
      <c r="F27" s="98"/>
    </row>
    <row r="28" spans="2:6" ht="15">
      <c r="B28" s="31" t="s">
        <v>685</v>
      </c>
      <c r="C28" s="48" t="s">
        <v>558</v>
      </c>
      <c r="D28" s="50"/>
      <c r="F28" s="98"/>
    </row>
    <row r="29" spans="2:6" ht="15">
      <c r="B29" s="31" t="s">
        <v>686</v>
      </c>
      <c r="C29" s="48" t="s">
        <v>2</v>
      </c>
      <c r="D29" s="50"/>
      <c r="F29" s="98"/>
    </row>
    <row r="30" spans="2:6" ht="15">
      <c r="B30" s="31" t="s">
        <v>687</v>
      </c>
      <c r="C30" s="48" t="s">
        <v>36</v>
      </c>
      <c r="D30" s="50"/>
      <c r="F30" s="98"/>
    </row>
    <row r="31" spans="2:6" ht="15">
      <c r="B31" s="31" t="s">
        <v>688</v>
      </c>
      <c r="C31" s="48" t="s">
        <v>29</v>
      </c>
      <c r="D31" s="50"/>
      <c r="F31" s="98"/>
    </row>
    <row r="32" spans="2:6" ht="15">
      <c r="B32" s="31" t="s">
        <v>689</v>
      </c>
      <c r="C32" s="48" t="s">
        <v>30</v>
      </c>
      <c r="D32" s="50"/>
      <c r="F32" s="98"/>
    </row>
    <row r="33" spans="2:6" ht="15">
      <c r="B33" s="31" t="s">
        <v>690</v>
      </c>
      <c r="C33" s="48" t="s">
        <v>556</v>
      </c>
      <c r="D33" s="50"/>
      <c r="F33" s="98"/>
    </row>
    <row r="34" spans="2:6" ht="15">
      <c r="B34" s="31" t="s">
        <v>691</v>
      </c>
      <c r="C34" s="48" t="s">
        <v>563</v>
      </c>
      <c r="D34" s="32">
        <f>SUM(D35:D39)</f>
        <v>0</v>
      </c>
      <c r="F34" s="98"/>
    </row>
    <row r="35" spans="2:10" ht="15">
      <c r="B35" s="31" t="s">
        <v>692</v>
      </c>
      <c r="C35" s="118"/>
      <c r="D35" s="50"/>
      <c r="F35" s="98"/>
      <c r="J35" s="10"/>
    </row>
    <row r="36" spans="2:10" ht="15">
      <c r="B36" s="31" t="s">
        <v>693</v>
      </c>
      <c r="C36" s="118"/>
      <c r="D36" s="50"/>
      <c r="F36" s="98"/>
      <c r="J36" s="10"/>
    </row>
    <row r="37" spans="2:10" ht="15">
      <c r="B37" s="31" t="s">
        <v>694</v>
      </c>
      <c r="C37" s="118"/>
      <c r="D37" s="50"/>
      <c r="F37" s="98"/>
      <c r="J37" s="10"/>
    </row>
    <row r="38" spans="2:6" ht="15">
      <c r="B38" s="31" t="s">
        <v>695</v>
      </c>
      <c r="C38" s="118"/>
      <c r="D38" s="50"/>
      <c r="F38" s="98"/>
    </row>
    <row r="39" spans="2:6" ht="15">
      <c r="B39" s="31" t="s">
        <v>696</v>
      </c>
      <c r="C39" s="118"/>
      <c r="D39" s="50"/>
      <c r="F39" s="98"/>
    </row>
    <row r="40" spans="2:6" ht="15">
      <c r="B40" s="28" t="s">
        <v>546</v>
      </c>
      <c r="C40" s="29" t="s">
        <v>559</v>
      </c>
      <c r="D40" s="152"/>
      <c r="F40" s="98"/>
    </row>
    <row r="41" spans="2:6" ht="15">
      <c r="B41" s="28" t="s">
        <v>245</v>
      </c>
      <c r="C41" s="29" t="s">
        <v>674</v>
      </c>
      <c r="D41" s="30">
        <f>SUM(D42:D46)</f>
        <v>0</v>
      </c>
      <c r="F41" s="98"/>
    </row>
    <row r="42" spans="2:6" ht="15">
      <c r="B42" s="31" t="s">
        <v>547</v>
      </c>
      <c r="C42" s="48" t="s">
        <v>560</v>
      </c>
      <c r="D42" s="50"/>
      <c r="F42" s="98"/>
    </row>
    <row r="43" spans="2:6" ht="15">
      <c r="B43" s="31" t="s">
        <v>548</v>
      </c>
      <c r="C43" s="48" t="s">
        <v>561</v>
      </c>
      <c r="D43" s="50"/>
      <c r="F43" s="98"/>
    </row>
    <row r="44" spans="2:6" ht="15">
      <c r="B44" s="31" t="s">
        <v>549</v>
      </c>
      <c r="C44" s="48" t="s">
        <v>249</v>
      </c>
      <c r="D44" s="50"/>
      <c r="F44" s="98"/>
    </row>
    <row r="45" spans="2:6" ht="15">
      <c r="B45" s="31" t="s">
        <v>550</v>
      </c>
      <c r="C45" s="48" t="s">
        <v>562</v>
      </c>
      <c r="D45" s="50"/>
      <c r="F45" s="98"/>
    </row>
    <row r="46" spans="2:6" ht="15">
      <c r="B46" s="31" t="s">
        <v>551</v>
      </c>
      <c r="C46" s="48" t="s">
        <v>563</v>
      </c>
      <c r="D46" s="32">
        <f>SUM(D47:D51)</f>
        <v>0</v>
      </c>
      <c r="F46" s="98"/>
    </row>
    <row r="47" spans="2:10" ht="15">
      <c r="B47" s="31" t="s">
        <v>697</v>
      </c>
      <c r="C47" s="118"/>
      <c r="D47" s="50"/>
      <c r="F47" s="98"/>
      <c r="J47" s="10"/>
    </row>
    <row r="48" spans="2:10" ht="15">
      <c r="B48" s="31" t="s">
        <v>698</v>
      </c>
      <c r="C48" s="118"/>
      <c r="D48" s="50"/>
      <c r="F48" s="98"/>
      <c r="J48" s="10"/>
    </row>
    <row r="49" spans="2:10" ht="15">
      <c r="B49" s="31" t="s">
        <v>699</v>
      </c>
      <c r="C49" s="118"/>
      <c r="D49" s="50"/>
      <c r="F49" s="98"/>
      <c r="J49" s="10"/>
    </row>
    <row r="50" spans="2:6" ht="15">
      <c r="B50" s="31" t="s">
        <v>700</v>
      </c>
      <c r="C50" s="118"/>
      <c r="D50" s="50"/>
      <c r="F50" s="98"/>
    </row>
    <row r="51" spans="2:6" ht="15">
      <c r="B51" s="31" t="s">
        <v>701</v>
      </c>
      <c r="C51" s="118"/>
      <c r="D51" s="50"/>
      <c r="F51" s="98"/>
    </row>
    <row r="52" spans="2:4" ht="15">
      <c r="B52" s="28" t="s">
        <v>257</v>
      </c>
      <c r="C52" s="29" t="s">
        <v>702</v>
      </c>
      <c r="D52" s="30">
        <f>D10-D41</f>
        <v>1385291.6199999999</v>
      </c>
    </row>
    <row r="53" spans="2:4" ht="15">
      <c r="B53" s="33"/>
      <c r="C53" s="27"/>
      <c r="D53" s="34"/>
    </row>
    <row r="54" ht="15">
      <c r="C54" s="27"/>
    </row>
    <row r="55" ht="15">
      <c r="C55" s="27"/>
    </row>
    <row r="56" ht="15">
      <c r="C56" s="27"/>
    </row>
    <row r="57" ht="15">
      <c r="C57" s="27"/>
    </row>
    <row r="58" ht="15">
      <c r="C58" s="27"/>
    </row>
    <row r="59" ht="15">
      <c r="C59" s="27"/>
    </row>
    <row r="60" ht="15">
      <c r="C60" s="27"/>
    </row>
    <row r="61" ht="15">
      <c r="C61" s="27"/>
    </row>
    <row r="62" ht="15">
      <c r="C62" s="27"/>
    </row>
    <row r="63" spans="1:10" s="35" customFormat="1" ht="15">
      <c r="A63" s="22"/>
      <c r="B63" s="27"/>
      <c r="C63" s="27"/>
      <c r="E63" s="26"/>
      <c r="F63" s="26"/>
      <c r="G63" s="27"/>
      <c r="H63" s="27"/>
      <c r="I63" s="27"/>
      <c r="J63" s="27"/>
    </row>
    <row r="64" spans="1:10" s="35" customFormat="1" ht="15">
      <c r="A64" s="22"/>
      <c r="B64" s="27"/>
      <c r="C64" s="27"/>
      <c r="E64" s="26"/>
      <c r="F64" s="26"/>
      <c r="G64" s="27"/>
      <c r="H64" s="27"/>
      <c r="I64" s="27"/>
      <c r="J64" s="27"/>
    </row>
    <row r="65" spans="1:10" s="35" customFormat="1" ht="15">
      <c r="A65" s="22"/>
      <c r="B65" s="27"/>
      <c r="C65" s="27"/>
      <c r="E65" s="26"/>
      <c r="F65" s="26"/>
      <c r="G65" s="27"/>
      <c r="H65" s="27"/>
      <c r="I65" s="27"/>
      <c r="J65" s="27"/>
    </row>
    <row r="66" spans="1:10" s="35" customFormat="1" ht="15">
      <c r="A66" s="22"/>
      <c r="B66" s="27"/>
      <c r="C66" s="27"/>
      <c r="E66" s="26"/>
      <c r="F66" s="26"/>
      <c r="G66" s="27"/>
      <c r="H66" s="27"/>
      <c r="I66" s="27"/>
      <c r="J66" s="27"/>
    </row>
    <row r="67" spans="1:10" s="35" customFormat="1" ht="15">
      <c r="A67" s="22"/>
      <c r="B67" s="27"/>
      <c r="C67" s="27"/>
      <c r="E67" s="26"/>
      <c r="F67" s="26"/>
      <c r="G67" s="27"/>
      <c r="H67" s="27"/>
      <c r="I67" s="27"/>
      <c r="J67" s="27"/>
    </row>
    <row r="68" spans="1:10" s="35" customFormat="1" ht="15">
      <c r="A68" s="22"/>
      <c r="B68" s="27"/>
      <c r="C68" s="27"/>
      <c r="E68" s="26"/>
      <c r="F68" s="26"/>
      <c r="G68" s="27"/>
      <c r="H68" s="27"/>
      <c r="I68" s="27"/>
      <c r="J68" s="27"/>
    </row>
    <row r="69" spans="1:10" s="35" customFormat="1" ht="15">
      <c r="A69" s="22"/>
      <c r="B69" s="27"/>
      <c r="C69" s="27"/>
      <c r="E69" s="26"/>
      <c r="F69" s="26"/>
      <c r="G69" s="27"/>
      <c r="H69" s="27"/>
      <c r="I69" s="27"/>
      <c r="J69" s="27"/>
    </row>
    <row r="70" spans="1:10" s="35" customFormat="1" ht="15">
      <c r="A70" s="22"/>
      <c r="B70" s="27"/>
      <c r="C70" s="27"/>
      <c r="E70" s="26"/>
      <c r="F70" s="26"/>
      <c r="G70" s="27"/>
      <c r="H70" s="27"/>
      <c r="I70" s="27"/>
      <c r="J70" s="27"/>
    </row>
    <row r="71" spans="1:10" s="35" customFormat="1" ht="15">
      <c r="A71" s="22"/>
      <c r="B71" s="27"/>
      <c r="C71" s="27"/>
      <c r="E71" s="26"/>
      <c r="F71" s="26"/>
      <c r="G71" s="27"/>
      <c r="H71" s="27"/>
      <c r="I71" s="27"/>
      <c r="J71" s="27"/>
    </row>
    <row r="72" spans="1:10" s="35" customFormat="1" ht="15">
      <c r="A72" s="22"/>
      <c r="B72" s="27"/>
      <c r="C72" s="27"/>
      <c r="E72" s="26"/>
      <c r="F72" s="26"/>
      <c r="G72" s="27"/>
      <c r="H72" s="27"/>
      <c r="I72" s="27"/>
      <c r="J72" s="27"/>
    </row>
    <row r="73" spans="1:10" s="35" customFormat="1" ht="15">
      <c r="A73" s="22"/>
      <c r="B73" s="27"/>
      <c r="C73" s="27"/>
      <c r="E73" s="26"/>
      <c r="F73" s="26"/>
      <c r="G73" s="27"/>
      <c r="H73" s="27"/>
      <c r="I73" s="27"/>
      <c r="J73" s="27"/>
    </row>
    <row r="74" spans="1:10" s="35" customFormat="1" ht="15">
      <c r="A74" s="22"/>
      <c r="B74" s="27"/>
      <c r="C74" s="27"/>
      <c r="E74" s="26"/>
      <c r="F74" s="26"/>
      <c r="G74" s="27"/>
      <c r="H74" s="27"/>
      <c r="I74" s="27"/>
      <c r="J74" s="27"/>
    </row>
    <row r="86" spans="1:10" s="26" customFormat="1" ht="1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72" stopIfTrue="1">
      <formula>$F9&lt;&gt;$I9</formula>
    </cfRule>
  </conditionalFormatting>
  <conditionalFormatting sqref="J21:J25">
    <cfRule type="expression" priority="14" dxfId="72" stopIfTrue="1">
      <formula>AND(#REF!&lt;&gt;"x",J21&lt;&gt;T21)</formula>
    </cfRule>
  </conditionalFormatting>
  <conditionalFormatting sqref="C47:C51 D11:D26 C35:C45 C22:D26 C41:D41 D28:D51">
    <cfRule type="cellIs" priority="11" dxfId="75" operator="equal" stopIfTrue="1">
      <formula>""</formula>
    </cfRule>
  </conditionalFormatting>
  <conditionalFormatting sqref="B11:B51">
    <cfRule type="expression" priority="9" dxfId="76" stopIfTrue="1">
      <formula>OR(#REF!&gt;0,#REF!&lt;0)</formula>
    </cfRule>
  </conditionalFormatting>
  <conditionalFormatting sqref="J35:J37">
    <cfRule type="expression" priority="19" dxfId="72" stopIfTrue="1">
      <formula>AND(#REF!&lt;&gt;"x",J35&lt;&gt;T32)</formula>
    </cfRule>
  </conditionalFormatting>
  <conditionalFormatting sqref="D40:D41">
    <cfRule type="expression" priority="7" dxfId="72" stopIfTrue="1">
      <formula>$F40&lt;&gt;$I40</formula>
    </cfRule>
  </conditionalFormatting>
  <conditionalFormatting sqref="J47:J49">
    <cfRule type="expression" priority="6" dxfId="72" stopIfTrue="1">
      <formula>AND(#REF!&lt;&gt;"x",J47&lt;&gt;T46)</formula>
    </cfRule>
  </conditionalFormatting>
  <conditionalFormatting sqref="D10">
    <cfRule type="cellIs" priority="5" dxfId="75" operator="equal" stopIfTrue="1">
      <formula>""</formula>
    </cfRule>
  </conditionalFormatting>
  <conditionalFormatting sqref="B10">
    <cfRule type="expression" priority="4" dxfId="76" stopIfTrue="1">
      <formula>OR(#REF!&gt;0,#REF!&lt;0)</formula>
    </cfRule>
  </conditionalFormatting>
  <conditionalFormatting sqref="C52:D52">
    <cfRule type="cellIs" priority="3" dxfId="75" operator="equal" stopIfTrue="1">
      <formula>""</formula>
    </cfRule>
  </conditionalFormatting>
  <conditionalFormatting sqref="B52">
    <cfRule type="expression" priority="2" dxfId="76" stopIfTrue="1">
      <formula>OR(#REF!&gt;0,#REF!&lt;0)</formula>
    </cfRule>
  </conditionalFormatting>
  <conditionalFormatting sqref="D52">
    <cfRule type="expression" priority="1" dxfId="72"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G20" sqref="G2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
      <c r="B1" s="13"/>
      <c r="C1" s="43"/>
      <c r="D1" s="43"/>
      <c r="E1" s="43"/>
      <c r="F1" s="43"/>
      <c r="G1" s="43"/>
      <c r="H1" s="43"/>
      <c r="I1" s="43"/>
      <c r="J1" s="6"/>
    </row>
    <row r="2" spans="2:11" s="1" customFormat="1" ht="1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7.25">
      <c r="B3" s="182" t="str">
        <f>IF(SUM!$G$3="","","CÂMARA MUNICIPAL - "&amp;UPPER(SUM!G3))</f>
        <v>CÂMARA MUNICIPAL - FEIRA NOVA</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
      <c r="A6" s="5"/>
      <c r="B6" s="186" t="str">
        <f>UPPER(MENU!B18)</f>
        <v>08 ORDENADORES DE DESPESAS</v>
      </c>
      <c r="C6" s="186"/>
      <c r="D6" s="186"/>
      <c r="E6" s="186"/>
      <c r="F6" s="186"/>
      <c r="G6" s="186"/>
      <c r="H6" s="186"/>
      <c r="I6" s="186"/>
      <c r="L6" s="4"/>
      <c r="M6" s="5"/>
    </row>
    <row r="7" spans="1:13" s="6" customFormat="1" ht="15">
      <c r="A7" s="5"/>
      <c r="C7" s="119"/>
      <c r="D7" s="119"/>
      <c r="E7" s="119"/>
      <c r="F7" s="119"/>
      <c r="G7" s="119"/>
      <c r="H7" s="119"/>
      <c r="I7" s="119"/>
      <c r="L7" s="4"/>
      <c r="M7" s="5"/>
    </row>
    <row r="8" spans="1:13" s="6" customFormat="1" ht="15">
      <c r="A8" s="21"/>
      <c r="B8" s="120" t="s">
        <v>0</v>
      </c>
      <c r="C8" s="121" t="s">
        <v>3</v>
      </c>
      <c r="D8" s="122" t="s">
        <v>565</v>
      </c>
      <c r="E8" s="123" t="s">
        <v>1</v>
      </c>
      <c r="F8" s="123" t="s">
        <v>23</v>
      </c>
      <c r="G8" s="123" t="s">
        <v>566</v>
      </c>
      <c r="H8" s="187" t="s">
        <v>21</v>
      </c>
      <c r="I8" s="188"/>
      <c r="L8" s="4"/>
      <c r="M8" s="5"/>
    </row>
    <row r="9" spans="2:9" ht="15">
      <c r="B9" s="124"/>
      <c r="C9" s="125"/>
      <c r="D9" s="126"/>
      <c r="E9" s="127"/>
      <c r="F9" s="123" t="s">
        <v>22</v>
      </c>
      <c r="G9" s="127"/>
      <c r="H9" s="123" t="s">
        <v>19</v>
      </c>
      <c r="I9" s="128" t="s">
        <v>20</v>
      </c>
    </row>
    <row r="10" spans="2:9" ht="15">
      <c r="B10" s="129" t="s">
        <v>1607</v>
      </c>
      <c r="C10" s="130" t="s">
        <v>1608</v>
      </c>
      <c r="D10" s="130" t="s">
        <v>1609</v>
      </c>
      <c r="E10" s="131">
        <v>29442524453</v>
      </c>
      <c r="F10" s="132" t="s">
        <v>1610</v>
      </c>
      <c r="G10" s="133" t="s">
        <v>1611</v>
      </c>
      <c r="H10" s="134">
        <v>42736</v>
      </c>
      <c r="I10" s="134">
        <v>43465</v>
      </c>
    </row>
    <row r="11" spans="2:9" ht="15">
      <c r="B11" s="129"/>
      <c r="C11" s="130"/>
      <c r="D11" s="130"/>
      <c r="E11" s="131"/>
      <c r="F11" s="132"/>
      <c r="G11" s="133"/>
      <c r="H11" s="134"/>
      <c r="I11" s="134"/>
    </row>
    <row r="12" spans="2:9" ht="15">
      <c r="B12" s="129"/>
      <c r="C12" s="130"/>
      <c r="D12" s="130"/>
      <c r="E12" s="131"/>
      <c r="F12" s="132"/>
      <c r="G12" s="133"/>
      <c r="H12" s="134"/>
      <c r="I12" s="134"/>
    </row>
    <row r="13" spans="2:9" ht="15">
      <c r="B13" s="129"/>
      <c r="C13" s="130"/>
      <c r="D13" s="130"/>
      <c r="E13" s="131"/>
      <c r="F13" s="132"/>
      <c r="G13" s="133"/>
      <c r="H13" s="134"/>
      <c r="I13" s="134"/>
    </row>
    <row r="14" spans="2:9" ht="15">
      <c r="B14" s="129"/>
      <c r="C14" s="130"/>
      <c r="D14" s="130"/>
      <c r="E14" s="131"/>
      <c r="F14" s="132"/>
      <c r="G14" s="133"/>
      <c r="H14" s="134"/>
      <c r="I14" s="134"/>
    </row>
    <row r="15" spans="2:9" ht="15">
      <c r="B15" s="129"/>
      <c r="C15" s="130"/>
      <c r="D15" s="130"/>
      <c r="E15" s="131"/>
      <c r="F15" s="132"/>
      <c r="G15" s="133"/>
      <c r="H15" s="134"/>
      <c r="I15" s="134"/>
    </row>
    <row r="16" spans="2:9" ht="15">
      <c r="B16" s="129"/>
      <c r="C16" s="130"/>
      <c r="D16" s="130"/>
      <c r="E16" s="131"/>
      <c r="F16" s="132"/>
      <c r="G16" s="133"/>
      <c r="H16" s="134"/>
      <c r="I16" s="134"/>
    </row>
    <row r="17" spans="2:9" ht="15">
      <c r="B17" s="129"/>
      <c r="C17" s="130"/>
      <c r="D17" s="130"/>
      <c r="E17" s="131"/>
      <c r="F17" s="132"/>
      <c r="G17" s="133"/>
      <c r="H17" s="134"/>
      <c r="I17" s="134"/>
    </row>
    <row r="18" spans="2:9" ht="15">
      <c r="B18" s="129"/>
      <c r="C18" s="130"/>
      <c r="D18" s="130"/>
      <c r="E18" s="131"/>
      <c r="F18" s="132"/>
      <c r="G18" s="133"/>
      <c r="H18" s="134"/>
      <c r="I18" s="134"/>
    </row>
    <row r="19" spans="2:9" ht="15">
      <c r="B19" s="129"/>
      <c r="C19" s="130"/>
      <c r="D19" s="130"/>
      <c r="E19" s="131"/>
      <c r="F19" s="132"/>
      <c r="G19" s="133"/>
      <c r="H19" s="134"/>
      <c r="I19" s="134"/>
    </row>
    <row r="20" spans="2:9" ht="15">
      <c r="B20" s="129"/>
      <c r="C20" s="130"/>
      <c r="D20" s="130"/>
      <c r="E20" s="131"/>
      <c r="F20" s="132"/>
      <c r="G20" s="133"/>
      <c r="H20" s="134"/>
      <c r="I20" s="134"/>
    </row>
    <row r="21" spans="2:9" ht="15">
      <c r="B21" s="129"/>
      <c r="C21" s="130"/>
      <c r="D21" s="130"/>
      <c r="E21" s="131"/>
      <c r="F21" s="132"/>
      <c r="G21" s="133"/>
      <c r="H21" s="134"/>
      <c r="I21" s="134"/>
    </row>
    <row r="22" spans="2:9" ht="15">
      <c r="B22" s="129"/>
      <c r="C22" s="130"/>
      <c r="D22" s="130"/>
      <c r="E22" s="131"/>
      <c r="F22" s="132"/>
      <c r="G22" s="133"/>
      <c r="H22" s="134"/>
      <c r="I22" s="134"/>
    </row>
    <row r="23" spans="2:9" ht="15">
      <c r="B23" s="129"/>
      <c r="C23" s="130"/>
      <c r="D23" s="130"/>
      <c r="E23" s="131"/>
      <c r="F23" s="132"/>
      <c r="G23" s="133"/>
      <c r="H23" s="134"/>
      <c r="I23" s="134"/>
    </row>
    <row r="24" spans="2:9" ht="15">
      <c r="B24" s="129"/>
      <c r="C24" s="130"/>
      <c r="D24" s="130"/>
      <c r="E24" s="131"/>
      <c r="F24" s="132"/>
      <c r="G24" s="133"/>
      <c r="H24" s="134"/>
      <c r="I24" s="134"/>
    </row>
    <row r="25" spans="2:9" ht="15">
      <c r="B25" s="129"/>
      <c r="C25" s="130"/>
      <c r="D25" s="130"/>
      <c r="E25" s="131"/>
      <c r="F25" s="132"/>
      <c r="G25" s="133"/>
      <c r="H25" s="134"/>
      <c r="I25" s="134"/>
    </row>
    <row r="26" spans="1:15" s="26" customFormat="1" ht="15">
      <c r="A26" s="22"/>
      <c r="B26" s="129"/>
      <c r="C26" s="130"/>
      <c r="D26" s="130"/>
      <c r="E26" s="131"/>
      <c r="F26" s="132"/>
      <c r="G26" s="133"/>
      <c r="H26" s="134"/>
      <c r="I26" s="134"/>
      <c r="L26" s="27"/>
      <c r="M26" s="27"/>
      <c r="N26" s="27"/>
      <c r="O26" s="27"/>
    </row>
    <row r="27" spans="2:9" ht="15">
      <c r="B27" s="129"/>
      <c r="C27" s="130"/>
      <c r="D27" s="130"/>
      <c r="E27" s="131"/>
      <c r="F27" s="132"/>
      <c r="G27" s="133"/>
      <c r="H27" s="134"/>
      <c r="I27" s="134"/>
    </row>
    <row r="28" spans="2:9" ht="15">
      <c r="B28" s="129"/>
      <c r="C28" s="130"/>
      <c r="D28" s="130"/>
      <c r="E28" s="131"/>
      <c r="F28" s="132"/>
      <c r="G28" s="133"/>
      <c r="H28" s="134"/>
      <c r="I28" s="134"/>
    </row>
    <row r="29" spans="2:9" ht="15">
      <c r="B29" s="129"/>
      <c r="C29" s="130"/>
      <c r="D29" s="130"/>
      <c r="E29" s="131"/>
      <c r="F29" s="132"/>
      <c r="G29" s="133"/>
      <c r="H29" s="134"/>
      <c r="I29" s="134"/>
    </row>
    <row r="30" spans="2:9" ht="15">
      <c r="B30" s="129"/>
      <c r="C30" s="130"/>
      <c r="D30" s="130"/>
      <c r="E30" s="131"/>
      <c r="F30" s="132"/>
      <c r="G30" s="133"/>
      <c r="H30" s="134"/>
      <c r="I30" s="134"/>
    </row>
    <row r="31" spans="2:9" ht="15">
      <c r="B31" s="129"/>
      <c r="C31" s="130"/>
      <c r="D31" s="130"/>
      <c r="E31" s="131"/>
      <c r="F31" s="132"/>
      <c r="G31" s="133"/>
      <c r="H31" s="134"/>
      <c r="I31" s="134"/>
    </row>
    <row r="32" spans="2:9" ht="15">
      <c r="B32" s="129"/>
      <c r="C32" s="130"/>
      <c r="D32" s="130"/>
      <c r="E32" s="131"/>
      <c r="F32" s="132"/>
      <c r="G32" s="133"/>
      <c r="H32" s="134"/>
      <c r="I32" s="134"/>
    </row>
    <row r="33" spans="2:9" ht="15">
      <c r="B33" s="129"/>
      <c r="C33" s="130"/>
      <c r="D33" s="130"/>
      <c r="E33" s="131"/>
      <c r="F33" s="132"/>
      <c r="G33" s="133"/>
      <c r="H33" s="134"/>
      <c r="I33" s="134"/>
    </row>
    <row r="34" spans="2:9" ht="15">
      <c r="B34" s="129"/>
      <c r="C34" s="130"/>
      <c r="D34" s="130"/>
      <c r="E34" s="131"/>
      <c r="F34" s="132"/>
      <c r="G34" s="133"/>
      <c r="H34" s="134"/>
      <c r="I34" s="134"/>
    </row>
    <row r="35" spans="2:9" ht="15">
      <c r="B35" s="129"/>
      <c r="C35" s="130"/>
      <c r="D35" s="130"/>
      <c r="E35" s="131"/>
      <c r="F35" s="132"/>
      <c r="G35" s="133"/>
      <c r="H35" s="134"/>
      <c r="I35" s="134"/>
    </row>
    <row r="36" spans="2:9" ht="15">
      <c r="B36" s="129"/>
      <c r="C36" s="130"/>
      <c r="D36" s="130"/>
      <c r="E36" s="131"/>
      <c r="F36" s="132"/>
      <c r="G36" s="133"/>
      <c r="H36" s="134"/>
      <c r="I36" s="134"/>
    </row>
    <row r="37" spans="2:9" ht="15">
      <c r="B37" s="129"/>
      <c r="C37" s="130"/>
      <c r="D37" s="130"/>
      <c r="E37" s="131"/>
      <c r="F37" s="132"/>
      <c r="G37" s="133"/>
      <c r="H37" s="134"/>
      <c r="I37" s="134"/>
    </row>
    <row r="38" spans="2:9" ht="15">
      <c r="B38" s="129"/>
      <c r="C38" s="130"/>
      <c r="D38" s="130"/>
      <c r="E38" s="131"/>
      <c r="F38" s="132"/>
      <c r="G38" s="133"/>
      <c r="H38" s="134"/>
      <c r="I38" s="134"/>
    </row>
    <row r="39" spans="2:9" ht="15">
      <c r="B39" s="129"/>
      <c r="C39" s="130"/>
      <c r="D39" s="130"/>
      <c r="E39" s="131"/>
      <c r="F39" s="132"/>
      <c r="G39" s="133"/>
      <c r="H39" s="134"/>
      <c r="I39" s="134"/>
    </row>
    <row r="40" spans="2:9" ht="15">
      <c r="B40" s="129"/>
      <c r="C40" s="130"/>
      <c r="D40" s="130"/>
      <c r="E40" s="131"/>
      <c r="F40" s="132"/>
      <c r="G40" s="133"/>
      <c r="H40" s="134"/>
      <c r="I40" s="134"/>
    </row>
    <row r="41" spans="2:9" ht="15">
      <c r="B41" s="129"/>
      <c r="C41" s="130"/>
      <c r="D41" s="130"/>
      <c r="E41" s="131"/>
      <c r="F41" s="132"/>
      <c r="G41" s="133"/>
      <c r="H41" s="134"/>
      <c r="I41" s="134"/>
    </row>
    <row r="42" spans="2:9" ht="15">
      <c r="B42" s="129"/>
      <c r="C42" s="130"/>
      <c r="D42" s="130"/>
      <c r="E42" s="131"/>
      <c r="F42" s="132"/>
      <c r="G42" s="133"/>
      <c r="H42" s="134"/>
      <c r="I42" s="134"/>
    </row>
    <row r="43" spans="2:9" ht="15">
      <c r="B43" s="129"/>
      <c r="C43" s="130"/>
      <c r="D43" s="130"/>
      <c r="E43" s="131"/>
      <c r="F43" s="132"/>
      <c r="G43" s="133"/>
      <c r="H43" s="134"/>
      <c r="I43" s="134"/>
    </row>
    <row r="44" spans="2:9" ht="15">
      <c r="B44" s="129"/>
      <c r="C44" s="130"/>
      <c r="D44" s="130"/>
      <c r="E44" s="131"/>
      <c r="F44" s="132"/>
      <c r="G44" s="133"/>
      <c r="H44" s="134"/>
      <c r="I44" s="134"/>
    </row>
    <row r="45" spans="2:9" ht="15">
      <c r="B45" s="129"/>
      <c r="C45" s="130"/>
      <c r="D45" s="130"/>
      <c r="E45" s="131"/>
      <c r="F45" s="132"/>
      <c r="G45" s="133"/>
      <c r="H45" s="134"/>
      <c r="I45" s="134"/>
    </row>
    <row r="46" spans="2:9" ht="15">
      <c r="B46" s="129"/>
      <c r="C46" s="130"/>
      <c r="D46" s="130"/>
      <c r="E46" s="131"/>
      <c r="F46" s="132"/>
      <c r="G46" s="133"/>
      <c r="H46" s="134"/>
      <c r="I46" s="134"/>
    </row>
    <row r="47" spans="2:9" ht="15">
      <c r="B47" s="129"/>
      <c r="C47" s="130"/>
      <c r="D47" s="130"/>
      <c r="E47" s="131"/>
      <c r="F47" s="132"/>
      <c r="G47" s="133"/>
      <c r="H47" s="134"/>
      <c r="I47" s="134"/>
    </row>
    <row r="48" spans="2:9" ht="15">
      <c r="B48" s="129"/>
      <c r="C48" s="130"/>
      <c r="D48" s="130"/>
      <c r="E48" s="131"/>
      <c r="F48" s="132"/>
      <c r="G48" s="133"/>
      <c r="H48" s="134"/>
      <c r="I48" s="134"/>
    </row>
    <row r="49" spans="2:9" ht="15">
      <c r="B49" s="129"/>
      <c r="C49" s="130"/>
      <c r="D49" s="130"/>
      <c r="E49" s="131"/>
      <c r="F49" s="132"/>
      <c r="G49" s="133"/>
      <c r="H49" s="134"/>
      <c r="I49" s="134"/>
    </row>
    <row r="50" spans="2:9" ht="15">
      <c r="B50" s="129"/>
      <c r="C50" s="130"/>
      <c r="D50" s="130"/>
      <c r="E50" s="131"/>
      <c r="F50" s="132"/>
      <c r="G50" s="133"/>
      <c r="H50" s="134"/>
      <c r="I50" s="134"/>
    </row>
    <row r="51" spans="2:9" ht="15">
      <c r="B51" s="129"/>
      <c r="C51" s="130"/>
      <c r="D51" s="130"/>
      <c r="E51" s="131"/>
      <c r="F51" s="132"/>
      <c r="G51" s="133"/>
      <c r="H51" s="134"/>
      <c r="I51" s="134"/>
    </row>
    <row r="52" spans="2:9" ht="15">
      <c r="B52" s="129"/>
      <c r="C52" s="130"/>
      <c r="D52" s="130"/>
      <c r="E52" s="131"/>
      <c r="F52" s="132"/>
      <c r="G52" s="133"/>
      <c r="H52" s="134"/>
      <c r="I52" s="134"/>
    </row>
    <row r="53" spans="2:9" ht="15">
      <c r="B53" s="129"/>
      <c r="C53" s="130"/>
      <c r="D53" s="130"/>
      <c r="E53" s="131"/>
      <c r="F53" s="132"/>
      <c r="G53" s="133"/>
      <c r="H53" s="134"/>
      <c r="I53" s="134"/>
    </row>
    <row r="54" spans="2:9" ht="15">
      <c r="B54" s="129"/>
      <c r="C54" s="130"/>
      <c r="D54" s="130"/>
      <c r="E54" s="131"/>
      <c r="F54" s="132"/>
      <c r="G54" s="133"/>
      <c r="H54" s="134"/>
      <c r="I54" s="134"/>
    </row>
    <row r="55" spans="2:9" ht="15">
      <c r="B55" s="129"/>
      <c r="C55" s="130"/>
      <c r="D55" s="130"/>
      <c r="E55" s="131"/>
      <c r="F55" s="132"/>
      <c r="G55" s="133"/>
      <c r="H55" s="134"/>
      <c r="I55" s="134"/>
    </row>
    <row r="56" spans="2:9" ht="15">
      <c r="B56" s="129"/>
      <c r="C56" s="130"/>
      <c r="D56" s="130"/>
      <c r="E56" s="131"/>
      <c r="F56" s="132"/>
      <c r="G56" s="133"/>
      <c r="H56" s="134"/>
      <c r="I56" s="134"/>
    </row>
    <row r="57" spans="2:9" ht="15">
      <c r="B57" s="129"/>
      <c r="C57" s="130"/>
      <c r="D57" s="130"/>
      <c r="E57" s="131"/>
      <c r="F57" s="132"/>
      <c r="G57" s="133"/>
      <c r="H57" s="134"/>
      <c r="I57" s="134"/>
    </row>
    <row r="58" spans="2:9" ht="15">
      <c r="B58" s="129"/>
      <c r="C58" s="130"/>
      <c r="D58" s="130"/>
      <c r="E58" s="131"/>
      <c r="F58" s="132"/>
      <c r="G58" s="133"/>
      <c r="H58" s="134"/>
      <c r="I58" s="134"/>
    </row>
    <row r="59" spans="2:9" ht="15">
      <c r="B59" s="129"/>
      <c r="C59" s="130"/>
      <c r="D59" s="130"/>
      <c r="E59" s="131"/>
      <c r="F59" s="132"/>
      <c r="G59" s="133"/>
      <c r="H59" s="134"/>
      <c r="I59" s="134"/>
    </row>
    <row r="60" spans="2:9" ht="15">
      <c r="B60" s="129"/>
      <c r="C60" s="130"/>
      <c r="D60" s="130"/>
      <c r="E60" s="131"/>
      <c r="F60" s="132"/>
      <c r="G60" s="133"/>
      <c r="H60" s="134"/>
      <c r="I60" s="134"/>
    </row>
    <row r="61" spans="2:9" ht="15">
      <c r="B61" s="129"/>
      <c r="C61" s="130"/>
      <c r="D61" s="130"/>
      <c r="E61" s="131"/>
      <c r="F61" s="132"/>
      <c r="G61" s="133"/>
      <c r="H61" s="134"/>
      <c r="I61" s="134"/>
    </row>
    <row r="62" spans="2:9" ht="15">
      <c r="B62" s="129"/>
      <c r="C62" s="130"/>
      <c r="D62" s="130"/>
      <c r="E62" s="131"/>
      <c r="F62" s="132"/>
      <c r="G62" s="133"/>
      <c r="H62" s="134"/>
      <c r="I62" s="134"/>
    </row>
    <row r="63" spans="2:9" ht="15">
      <c r="B63" s="129"/>
      <c r="C63" s="130"/>
      <c r="D63" s="130"/>
      <c r="E63" s="131"/>
      <c r="F63" s="132"/>
      <c r="G63" s="133"/>
      <c r="H63" s="134"/>
      <c r="I63" s="134"/>
    </row>
    <row r="64" spans="2:9" ht="15">
      <c r="B64" s="129"/>
      <c r="C64" s="130"/>
      <c r="D64" s="130"/>
      <c r="E64" s="131"/>
      <c r="F64" s="132"/>
      <c r="G64" s="133"/>
      <c r="H64" s="134"/>
      <c r="I64" s="134"/>
    </row>
    <row r="65" spans="2:9" ht="15">
      <c r="B65" s="129"/>
      <c r="C65" s="130"/>
      <c r="D65" s="130"/>
      <c r="E65" s="131"/>
      <c r="F65" s="132"/>
      <c r="G65" s="133"/>
      <c r="H65" s="134"/>
      <c r="I65" s="134"/>
    </row>
    <row r="66" spans="2:9" ht="15">
      <c r="B66" s="129"/>
      <c r="C66" s="130"/>
      <c r="D66" s="130"/>
      <c r="E66" s="131"/>
      <c r="F66" s="132"/>
      <c r="G66" s="133"/>
      <c r="H66" s="134"/>
      <c r="I66" s="134"/>
    </row>
    <row r="67" spans="2:9" ht="15">
      <c r="B67" s="129"/>
      <c r="C67" s="130"/>
      <c r="D67" s="130"/>
      <c r="E67" s="131"/>
      <c r="F67" s="132"/>
      <c r="G67" s="133"/>
      <c r="H67" s="134"/>
      <c r="I67" s="134"/>
    </row>
    <row r="68" spans="2:9" ht="15">
      <c r="B68" s="129"/>
      <c r="C68" s="130"/>
      <c r="D68" s="130"/>
      <c r="E68" s="131"/>
      <c r="F68" s="132"/>
      <c r="G68" s="133"/>
      <c r="H68" s="134"/>
      <c r="I68" s="134"/>
    </row>
    <row r="69" spans="2:9" ht="15">
      <c r="B69" s="129"/>
      <c r="C69" s="130"/>
      <c r="D69" s="130"/>
      <c r="E69" s="131"/>
      <c r="F69" s="132"/>
      <c r="G69" s="133"/>
      <c r="H69" s="134"/>
      <c r="I69" s="134"/>
    </row>
    <row r="70" spans="2:9" ht="15">
      <c r="B70" s="129"/>
      <c r="C70" s="130"/>
      <c r="D70" s="130"/>
      <c r="E70" s="131"/>
      <c r="F70" s="132"/>
      <c r="G70" s="133"/>
      <c r="H70" s="134"/>
      <c r="I70" s="134"/>
    </row>
    <row r="71" spans="2:9" ht="15">
      <c r="B71" s="129"/>
      <c r="C71" s="130"/>
      <c r="D71" s="130"/>
      <c r="E71" s="131"/>
      <c r="F71" s="132"/>
      <c r="G71" s="133"/>
      <c r="H71" s="134"/>
      <c r="I71" s="134"/>
    </row>
    <row r="72" spans="2:9" ht="15">
      <c r="B72" s="129"/>
      <c r="C72" s="130"/>
      <c r="D72" s="130"/>
      <c r="E72" s="131"/>
      <c r="F72" s="132"/>
      <c r="G72" s="133"/>
      <c r="H72" s="134"/>
      <c r="I72" s="134"/>
    </row>
    <row r="73" spans="2:9" ht="15">
      <c r="B73" s="129"/>
      <c r="C73" s="130"/>
      <c r="D73" s="130"/>
      <c r="E73" s="131"/>
      <c r="F73" s="132"/>
      <c r="G73" s="133"/>
      <c r="H73" s="134"/>
      <c r="I73" s="134"/>
    </row>
    <row r="74" spans="2:9" ht="15">
      <c r="B74" s="129"/>
      <c r="C74" s="130"/>
      <c r="D74" s="130"/>
      <c r="E74" s="131"/>
      <c r="F74" s="132"/>
      <c r="G74" s="133"/>
      <c r="H74" s="134"/>
      <c r="I74" s="134"/>
    </row>
    <row r="75" spans="2:9" ht="15">
      <c r="B75" s="129"/>
      <c r="C75" s="130"/>
      <c r="D75" s="130"/>
      <c r="E75" s="131"/>
      <c r="F75" s="132"/>
      <c r="G75" s="133"/>
      <c r="H75" s="134"/>
      <c r="I75" s="134"/>
    </row>
    <row r="76" spans="2:9" ht="15">
      <c r="B76" s="129"/>
      <c r="C76" s="130"/>
      <c r="D76" s="130"/>
      <c r="E76" s="131"/>
      <c r="F76" s="132"/>
      <c r="G76" s="133"/>
      <c r="H76" s="134"/>
      <c r="I76" s="134"/>
    </row>
    <row r="77" spans="2:9" ht="15">
      <c r="B77" s="129"/>
      <c r="C77" s="130"/>
      <c r="D77" s="130"/>
      <c r="E77" s="131"/>
      <c r="F77" s="132"/>
      <c r="G77" s="133"/>
      <c r="H77" s="134"/>
      <c r="I77" s="134"/>
    </row>
    <row r="78" spans="2:9" ht="15">
      <c r="B78" s="129"/>
      <c r="C78" s="130"/>
      <c r="D78" s="130"/>
      <c r="E78" s="131"/>
      <c r="F78" s="132"/>
      <c r="G78" s="133"/>
      <c r="H78" s="134"/>
      <c r="I78" s="134"/>
    </row>
    <row r="79" spans="2:9" ht="15">
      <c r="B79" s="129"/>
      <c r="C79" s="130"/>
      <c r="D79" s="130"/>
      <c r="E79" s="131"/>
      <c r="F79" s="132"/>
      <c r="G79" s="133"/>
      <c r="H79" s="134"/>
      <c r="I79" s="134"/>
    </row>
    <row r="80" spans="2:9" ht="15">
      <c r="B80" s="129"/>
      <c r="C80" s="130"/>
      <c r="D80" s="130"/>
      <c r="E80" s="131"/>
      <c r="F80" s="132"/>
      <c r="G80" s="133"/>
      <c r="H80" s="134"/>
      <c r="I80" s="134"/>
    </row>
    <row r="81" spans="2:9" ht="15">
      <c r="B81" s="129"/>
      <c r="C81" s="130"/>
      <c r="D81" s="130"/>
      <c r="E81" s="131"/>
      <c r="F81" s="132"/>
      <c r="G81" s="133"/>
      <c r="H81" s="134"/>
      <c r="I81" s="134"/>
    </row>
    <row r="82" spans="2:9" ht="15">
      <c r="B82" s="129"/>
      <c r="C82" s="130"/>
      <c r="D82" s="130"/>
      <c r="E82" s="131"/>
      <c r="F82" s="132"/>
      <c r="G82" s="133"/>
      <c r="H82" s="134"/>
      <c r="I82" s="134"/>
    </row>
    <row r="83" spans="2:9" ht="15">
      <c r="B83" s="129"/>
      <c r="C83" s="130"/>
      <c r="D83" s="130"/>
      <c r="E83" s="131"/>
      <c r="F83" s="132"/>
      <c r="G83" s="133"/>
      <c r="H83" s="134"/>
      <c r="I83" s="134"/>
    </row>
    <row r="84" spans="2:9" ht="15">
      <c r="B84" s="129"/>
      <c r="C84" s="130"/>
      <c r="D84" s="130"/>
      <c r="E84" s="131"/>
      <c r="F84" s="132"/>
      <c r="G84" s="133"/>
      <c r="H84" s="134"/>
      <c r="I84" s="134"/>
    </row>
    <row r="85" spans="2:9" ht="15">
      <c r="B85" s="129"/>
      <c r="C85" s="130"/>
      <c r="D85" s="130"/>
      <c r="E85" s="131"/>
      <c r="F85" s="132"/>
      <c r="G85" s="133"/>
      <c r="H85" s="134"/>
      <c r="I85" s="134"/>
    </row>
    <row r="86" spans="2:9" ht="15">
      <c r="B86" s="129"/>
      <c r="C86" s="130"/>
      <c r="D86" s="130"/>
      <c r="E86" s="131"/>
      <c r="F86" s="132"/>
      <c r="G86" s="133"/>
      <c r="H86" s="134"/>
      <c r="I86" s="134"/>
    </row>
    <row r="87" spans="2:9" ht="15">
      <c r="B87" s="129"/>
      <c r="C87" s="130"/>
      <c r="D87" s="130"/>
      <c r="E87" s="131"/>
      <c r="F87" s="132"/>
      <c r="G87" s="133"/>
      <c r="H87" s="134"/>
      <c r="I87" s="134"/>
    </row>
    <row r="88" spans="2:9" ht="15">
      <c r="B88" s="129"/>
      <c r="C88" s="130"/>
      <c r="D88" s="130"/>
      <c r="E88" s="131"/>
      <c r="F88" s="132"/>
      <c r="G88" s="133"/>
      <c r="H88" s="134"/>
      <c r="I88" s="134"/>
    </row>
    <row r="89" spans="2:9" ht="15">
      <c r="B89" s="129"/>
      <c r="C89" s="130"/>
      <c r="D89" s="130"/>
      <c r="E89" s="131"/>
      <c r="F89" s="132"/>
      <c r="G89" s="133"/>
      <c r="H89" s="134"/>
      <c r="I89" s="134"/>
    </row>
    <row r="90" spans="2:9" ht="15">
      <c r="B90" s="129"/>
      <c r="C90" s="130"/>
      <c r="D90" s="130"/>
      <c r="E90" s="131"/>
      <c r="F90" s="132"/>
      <c r="G90" s="133"/>
      <c r="H90" s="134"/>
      <c r="I90" s="134"/>
    </row>
    <row r="91" spans="2:9" ht="15">
      <c r="B91" s="129"/>
      <c r="C91" s="130"/>
      <c r="D91" s="130"/>
      <c r="E91" s="131"/>
      <c r="F91" s="132"/>
      <c r="G91" s="133"/>
      <c r="H91" s="134"/>
      <c r="I91" s="134"/>
    </row>
    <row r="92" spans="2:9" ht="15">
      <c r="B92" s="129"/>
      <c r="C92" s="130"/>
      <c r="D92" s="130"/>
      <c r="E92" s="131"/>
      <c r="F92" s="132"/>
      <c r="G92" s="133"/>
      <c r="H92" s="134"/>
      <c r="I92" s="134"/>
    </row>
    <row r="93" spans="2:9" ht="15">
      <c r="B93" s="129"/>
      <c r="C93" s="130"/>
      <c r="D93" s="130"/>
      <c r="E93" s="131"/>
      <c r="F93" s="132"/>
      <c r="G93" s="133"/>
      <c r="H93" s="134"/>
      <c r="I93" s="134"/>
    </row>
    <row r="94" spans="2:9" ht="15">
      <c r="B94" s="129"/>
      <c r="C94" s="130"/>
      <c r="D94" s="130"/>
      <c r="E94" s="131"/>
      <c r="F94" s="132"/>
      <c r="G94" s="133"/>
      <c r="H94" s="134"/>
      <c r="I94" s="134"/>
    </row>
    <row r="95" spans="2:9" ht="15">
      <c r="B95" s="129"/>
      <c r="C95" s="130"/>
      <c r="D95" s="130"/>
      <c r="E95" s="131"/>
      <c r="F95" s="132"/>
      <c r="G95" s="133"/>
      <c r="H95" s="134"/>
      <c r="I95" s="134"/>
    </row>
    <row r="96" spans="2:9" ht="15">
      <c r="B96" s="129"/>
      <c r="C96" s="130"/>
      <c r="D96" s="130"/>
      <c r="E96" s="131"/>
      <c r="F96" s="132"/>
      <c r="G96" s="133"/>
      <c r="H96" s="134"/>
      <c r="I96" s="134"/>
    </row>
    <row r="97" spans="2:9" ht="15">
      <c r="B97" s="129"/>
      <c r="C97" s="130"/>
      <c r="D97" s="130"/>
      <c r="E97" s="131"/>
      <c r="F97" s="132"/>
      <c r="G97" s="133"/>
      <c r="H97" s="134"/>
      <c r="I97" s="134"/>
    </row>
    <row r="98" spans="2:9" ht="15">
      <c r="B98" s="129"/>
      <c r="C98" s="130"/>
      <c r="D98" s="130"/>
      <c r="E98" s="131"/>
      <c r="F98" s="132"/>
      <c r="G98" s="133"/>
      <c r="H98" s="134"/>
      <c r="I98" s="134"/>
    </row>
    <row r="99" spans="2:9" ht="15">
      <c r="B99" s="129"/>
      <c r="C99" s="130"/>
      <c r="D99" s="130"/>
      <c r="E99" s="131"/>
      <c r="F99" s="132"/>
      <c r="G99" s="133"/>
      <c r="H99" s="134"/>
      <c r="I99" s="134"/>
    </row>
    <row r="100" spans="2:9" ht="15">
      <c r="B100" s="129"/>
      <c r="C100" s="130"/>
      <c r="D100" s="130"/>
      <c r="E100" s="131"/>
      <c r="F100" s="132"/>
      <c r="G100" s="133"/>
      <c r="H100" s="134"/>
      <c r="I100" s="134"/>
    </row>
    <row r="101" spans="2:9" ht="15">
      <c r="B101" s="129"/>
      <c r="C101" s="130"/>
      <c r="D101" s="130"/>
      <c r="E101" s="131"/>
      <c r="F101" s="132"/>
      <c r="G101" s="133"/>
      <c r="H101" s="134"/>
      <c r="I101" s="134"/>
    </row>
    <row r="102" spans="2:9" ht="15">
      <c r="B102" s="129"/>
      <c r="C102" s="130"/>
      <c r="D102" s="130"/>
      <c r="E102" s="131"/>
      <c r="F102" s="132"/>
      <c r="G102" s="133"/>
      <c r="H102" s="134"/>
      <c r="I102" s="134"/>
    </row>
    <row r="103" spans="2:9" ht="15">
      <c r="B103" s="129"/>
      <c r="C103" s="130"/>
      <c r="D103" s="130"/>
      <c r="E103" s="131"/>
      <c r="F103" s="132"/>
      <c r="G103" s="133"/>
      <c r="H103" s="134"/>
      <c r="I103" s="134"/>
    </row>
    <row r="104" spans="2:9" ht="15">
      <c r="B104" s="129"/>
      <c r="C104" s="130"/>
      <c r="D104" s="130"/>
      <c r="E104" s="131"/>
      <c r="F104" s="132"/>
      <c r="G104" s="133"/>
      <c r="H104" s="134"/>
      <c r="I104" s="134"/>
    </row>
    <row r="105" spans="2:9" ht="15">
      <c r="B105" s="129"/>
      <c r="C105" s="130"/>
      <c r="D105" s="130"/>
      <c r="E105" s="131"/>
      <c r="F105" s="132"/>
      <c r="G105" s="133"/>
      <c r="H105" s="134"/>
      <c r="I105" s="134"/>
    </row>
    <row r="106" spans="2:9" ht="15">
      <c r="B106" s="129"/>
      <c r="C106" s="130"/>
      <c r="D106" s="130"/>
      <c r="E106" s="131"/>
      <c r="F106" s="132"/>
      <c r="G106" s="133"/>
      <c r="H106" s="134"/>
      <c r="I106" s="134"/>
    </row>
    <row r="107" spans="2:9" ht="15">
      <c r="B107" s="129"/>
      <c r="C107" s="130"/>
      <c r="D107" s="130"/>
      <c r="E107" s="131"/>
      <c r="F107" s="132"/>
      <c r="G107" s="133"/>
      <c r="H107" s="134"/>
      <c r="I107" s="134"/>
    </row>
    <row r="108" spans="2:9" ht="15">
      <c r="B108" s="129"/>
      <c r="C108" s="130"/>
      <c r="D108" s="130"/>
      <c r="E108" s="131"/>
      <c r="F108" s="132"/>
      <c r="G108" s="133"/>
      <c r="H108" s="134"/>
      <c r="I108" s="134"/>
    </row>
    <row r="109" spans="2:9" ht="15">
      <c r="B109" s="129"/>
      <c r="C109" s="130"/>
      <c r="D109" s="130"/>
      <c r="E109" s="131"/>
      <c r="F109" s="132"/>
      <c r="G109" s="133"/>
      <c r="H109" s="134"/>
      <c r="I109" s="134"/>
    </row>
    <row r="110" spans="2:9" ht="15">
      <c r="B110" s="129"/>
      <c r="C110" s="130"/>
      <c r="D110" s="130"/>
      <c r="E110" s="131"/>
      <c r="F110" s="132"/>
      <c r="G110" s="133"/>
      <c r="H110" s="134"/>
      <c r="I110" s="134"/>
    </row>
    <row r="111" spans="2:9" ht="15">
      <c r="B111" s="129"/>
      <c r="C111" s="130"/>
      <c r="D111" s="130"/>
      <c r="E111" s="131"/>
      <c r="F111" s="132"/>
      <c r="G111" s="133"/>
      <c r="H111" s="134"/>
      <c r="I111" s="134"/>
    </row>
    <row r="112" spans="2:9" ht="15">
      <c r="B112" s="129"/>
      <c r="C112" s="130"/>
      <c r="D112" s="130"/>
      <c r="E112" s="131"/>
      <c r="F112" s="132"/>
      <c r="G112" s="133"/>
      <c r="H112" s="134"/>
      <c r="I112" s="134"/>
    </row>
    <row r="113" spans="2:9" ht="15">
      <c r="B113" s="129"/>
      <c r="C113" s="130"/>
      <c r="D113" s="130"/>
      <c r="E113" s="131"/>
      <c r="F113" s="132"/>
      <c r="G113" s="133"/>
      <c r="H113" s="134"/>
      <c r="I113" s="134"/>
    </row>
    <row r="114" spans="2:9" ht="15">
      <c r="B114" s="129"/>
      <c r="C114" s="130"/>
      <c r="D114" s="130"/>
      <c r="E114" s="131"/>
      <c r="F114" s="132"/>
      <c r="G114" s="133"/>
      <c r="H114" s="134"/>
      <c r="I114" s="134"/>
    </row>
    <row r="115" spans="2:9" ht="15">
      <c r="B115" s="129"/>
      <c r="C115" s="130"/>
      <c r="D115" s="130"/>
      <c r="E115" s="131"/>
      <c r="F115" s="132"/>
      <c r="G115" s="133"/>
      <c r="H115" s="134"/>
      <c r="I115" s="134"/>
    </row>
    <row r="116" spans="2:9" ht="15">
      <c r="B116" s="129"/>
      <c r="C116" s="130"/>
      <c r="D116" s="130"/>
      <c r="E116" s="131"/>
      <c r="F116" s="132"/>
      <c r="G116" s="133"/>
      <c r="H116" s="134"/>
      <c r="I116" s="134"/>
    </row>
    <row r="117" spans="2:9" ht="15">
      <c r="B117" s="129"/>
      <c r="C117" s="130"/>
      <c r="D117" s="130"/>
      <c r="E117" s="131"/>
      <c r="F117" s="132"/>
      <c r="G117" s="133"/>
      <c r="H117" s="134"/>
      <c r="I117" s="134"/>
    </row>
    <row r="118" spans="2:9" ht="15">
      <c r="B118" s="129"/>
      <c r="C118" s="130"/>
      <c r="D118" s="130"/>
      <c r="E118" s="131"/>
      <c r="F118" s="132"/>
      <c r="G118" s="133"/>
      <c r="H118" s="134"/>
      <c r="I118" s="134"/>
    </row>
    <row r="119" spans="2:9" ht="15">
      <c r="B119" s="129"/>
      <c r="C119" s="130"/>
      <c r="D119" s="130"/>
      <c r="E119" s="131"/>
      <c r="F119" s="132"/>
      <c r="G119" s="133"/>
      <c r="H119" s="134"/>
      <c r="I119" s="134"/>
    </row>
    <row r="120" spans="2:9" ht="15">
      <c r="B120" s="129"/>
      <c r="C120" s="130"/>
      <c r="D120" s="130"/>
      <c r="E120" s="131"/>
      <c r="F120" s="132"/>
      <c r="G120" s="133"/>
      <c r="H120" s="134"/>
      <c r="I120" s="134"/>
    </row>
    <row r="121" spans="2:9" ht="15">
      <c r="B121" s="129"/>
      <c r="C121" s="130"/>
      <c r="D121" s="130"/>
      <c r="E121" s="131"/>
      <c r="F121" s="132"/>
      <c r="G121" s="133"/>
      <c r="H121" s="134"/>
      <c r="I121" s="134"/>
    </row>
    <row r="122" spans="2:9" ht="15">
      <c r="B122" s="129"/>
      <c r="C122" s="130"/>
      <c r="D122" s="130"/>
      <c r="E122" s="131"/>
      <c r="F122" s="132"/>
      <c r="G122" s="133"/>
      <c r="H122" s="134"/>
      <c r="I122" s="134"/>
    </row>
    <row r="123" spans="2:9" ht="15">
      <c r="B123" s="129"/>
      <c r="C123" s="130"/>
      <c r="D123" s="130"/>
      <c r="E123" s="131"/>
      <c r="F123" s="132"/>
      <c r="G123" s="133"/>
      <c r="H123" s="134"/>
      <c r="I123" s="134"/>
    </row>
    <row r="124" spans="2:9" ht="15">
      <c r="B124" s="129"/>
      <c r="C124" s="130"/>
      <c r="D124" s="130"/>
      <c r="E124" s="131"/>
      <c r="F124" s="132"/>
      <c r="G124" s="133"/>
      <c r="H124" s="134"/>
      <c r="I124" s="134"/>
    </row>
    <row r="125" spans="2:9" ht="15">
      <c r="B125" s="129"/>
      <c r="C125" s="130"/>
      <c r="D125" s="130"/>
      <c r="E125" s="131"/>
      <c r="F125" s="132"/>
      <c r="G125" s="133"/>
      <c r="H125" s="134"/>
      <c r="I125" s="134"/>
    </row>
    <row r="126" spans="2:9" ht="15">
      <c r="B126" s="129"/>
      <c r="C126" s="130"/>
      <c r="D126" s="130"/>
      <c r="E126" s="131"/>
      <c r="F126" s="132"/>
      <c r="G126" s="133"/>
      <c r="H126" s="134"/>
      <c r="I126" s="134"/>
    </row>
    <row r="127" spans="2:9" ht="15">
      <c r="B127" s="129"/>
      <c r="C127" s="130"/>
      <c r="D127" s="130"/>
      <c r="E127" s="131"/>
      <c r="F127" s="132"/>
      <c r="G127" s="133"/>
      <c r="H127" s="134"/>
      <c r="I127" s="134"/>
    </row>
    <row r="128" spans="2:9" ht="15">
      <c r="B128" s="129"/>
      <c r="C128" s="130"/>
      <c r="D128" s="130"/>
      <c r="E128" s="131"/>
      <c r="F128" s="132"/>
      <c r="G128" s="133"/>
      <c r="H128" s="134"/>
      <c r="I128" s="134"/>
    </row>
    <row r="129" spans="2:9" ht="15">
      <c r="B129" s="129"/>
      <c r="C129" s="130"/>
      <c r="D129" s="130"/>
      <c r="E129" s="131"/>
      <c r="F129" s="132"/>
      <c r="G129" s="133"/>
      <c r="H129" s="134"/>
      <c r="I129" s="134"/>
    </row>
    <row r="130" spans="2:9" ht="15">
      <c r="B130" s="129"/>
      <c r="C130" s="130"/>
      <c r="D130" s="130"/>
      <c r="E130" s="131"/>
      <c r="F130" s="132"/>
      <c r="G130" s="133"/>
      <c r="H130" s="134"/>
      <c r="I130" s="134"/>
    </row>
    <row r="131" spans="2:9" ht="15">
      <c r="B131" s="129"/>
      <c r="C131" s="130"/>
      <c r="D131" s="130"/>
      <c r="E131" s="131"/>
      <c r="F131" s="132"/>
      <c r="G131" s="133"/>
      <c r="H131" s="134"/>
      <c r="I131" s="134"/>
    </row>
    <row r="132" spans="2:9" ht="15">
      <c r="B132" s="129"/>
      <c r="C132" s="130"/>
      <c r="D132" s="130"/>
      <c r="E132" s="131"/>
      <c r="F132" s="132"/>
      <c r="G132" s="133"/>
      <c r="H132" s="134"/>
      <c r="I132" s="134"/>
    </row>
    <row r="133" spans="2:9" ht="15">
      <c r="B133" s="129"/>
      <c r="C133" s="130"/>
      <c r="D133" s="130"/>
      <c r="E133" s="131"/>
      <c r="F133" s="132"/>
      <c r="G133" s="133"/>
      <c r="H133" s="134"/>
      <c r="I133" s="134"/>
    </row>
    <row r="134" spans="2:9" ht="15">
      <c r="B134" s="129"/>
      <c r="C134" s="130"/>
      <c r="D134" s="130"/>
      <c r="E134" s="131"/>
      <c r="F134" s="132"/>
      <c r="G134" s="133"/>
      <c r="H134" s="134"/>
      <c r="I134" s="134"/>
    </row>
    <row r="135" spans="2:9" ht="15">
      <c r="B135" s="129"/>
      <c r="C135" s="130"/>
      <c r="D135" s="130"/>
      <c r="E135" s="131"/>
      <c r="F135" s="132"/>
      <c r="G135" s="133"/>
      <c r="H135" s="134"/>
      <c r="I135" s="134"/>
    </row>
    <row r="136" spans="2:9" ht="15">
      <c r="B136" s="129"/>
      <c r="C136" s="130"/>
      <c r="D136" s="130"/>
      <c r="E136" s="131"/>
      <c r="F136" s="132"/>
      <c r="G136" s="133"/>
      <c r="H136" s="134"/>
      <c r="I136" s="134"/>
    </row>
    <row r="137" spans="2:9" ht="15">
      <c r="B137" s="129"/>
      <c r="C137" s="130"/>
      <c r="D137" s="130"/>
      <c r="E137" s="131"/>
      <c r="F137" s="132"/>
      <c r="G137" s="133"/>
      <c r="H137" s="134"/>
      <c r="I137" s="134"/>
    </row>
    <row r="138" spans="2:9" ht="15">
      <c r="B138" s="129"/>
      <c r="C138" s="130"/>
      <c r="D138" s="130"/>
      <c r="E138" s="131"/>
      <c r="F138" s="132"/>
      <c r="G138" s="133"/>
      <c r="H138" s="134"/>
      <c r="I138" s="134"/>
    </row>
    <row r="139" spans="2:9" ht="15">
      <c r="B139" s="129"/>
      <c r="C139" s="130"/>
      <c r="D139" s="130"/>
      <c r="E139" s="131"/>
      <c r="F139" s="132"/>
      <c r="G139" s="133"/>
      <c r="H139" s="134"/>
      <c r="I139" s="134"/>
    </row>
    <row r="140" spans="2:9" ht="15">
      <c r="B140" s="129"/>
      <c r="C140" s="130"/>
      <c r="D140" s="130"/>
      <c r="E140" s="131"/>
      <c r="F140" s="132"/>
      <c r="G140" s="133"/>
      <c r="H140" s="134"/>
      <c r="I140" s="134"/>
    </row>
    <row r="141" spans="2:9" ht="15">
      <c r="B141" s="129"/>
      <c r="C141" s="130"/>
      <c r="D141" s="130"/>
      <c r="E141" s="131"/>
      <c r="F141" s="132"/>
      <c r="G141" s="133"/>
      <c r="H141" s="134"/>
      <c r="I141" s="134"/>
    </row>
    <row r="142" spans="2:9" ht="15">
      <c r="B142" s="129"/>
      <c r="C142" s="130"/>
      <c r="D142" s="130"/>
      <c r="E142" s="131"/>
      <c r="F142" s="132"/>
      <c r="G142" s="133"/>
      <c r="H142" s="134"/>
      <c r="I142" s="134"/>
    </row>
    <row r="143" spans="2:9" ht="15">
      <c r="B143" s="129"/>
      <c r="C143" s="130"/>
      <c r="D143" s="130"/>
      <c r="E143" s="131"/>
      <c r="F143" s="132"/>
      <c r="G143" s="133"/>
      <c r="H143" s="134"/>
      <c r="I143" s="134"/>
    </row>
    <row r="144" spans="2:9" ht="15">
      <c r="B144" s="129"/>
      <c r="C144" s="130"/>
      <c r="D144" s="130"/>
      <c r="E144" s="131"/>
      <c r="F144" s="132"/>
      <c r="G144" s="133"/>
      <c r="H144" s="134"/>
      <c r="I144" s="134"/>
    </row>
    <row r="145" spans="2:9" ht="15">
      <c r="B145" s="129"/>
      <c r="C145" s="130"/>
      <c r="D145" s="130"/>
      <c r="E145" s="131"/>
      <c r="F145" s="132"/>
      <c r="G145" s="133"/>
      <c r="H145" s="134"/>
      <c r="I145" s="134"/>
    </row>
    <row r="146" spans="2:9" ht="15">
      <c r="B146" s="129"/>
      <c r="C146" s="130"/>
      <c r="D146" s="130"/>
      <c r="E146" s="131"/>
      <c r="F146" s="132"/>
      <c r="G146" s="133"/>
      <c r="H146" s="134"/>
      <c r="I146" s="134"/>
    </row>
    <row r="147" spans="2:9" ht="15">
      <c r="B147" s="129"/>
      <c r="C147" s="130"/>
      <c r="D147" s="130"/>
      <c r="E147" s="131"/>
      <c r="F147" s="132"/>
      <c r="G147" s="133"/>
      <c r="H147" s="134"/>
      <c r="I147" s="134"/>
    </row>
    <row r="148" spans="2:9" ht="15">
      <c r="B148" s="129"/>
      <c r="C148" s="130"/>
      <c r="D148" s="130"/>
      <c r="E148" s="131"/>
      <c r="F148" s="132"/>
      <c r="G148" s="133"/>
      <c r="H148" s="134"/>
      <c r="I148" s="134"/>
    </row>
    <row r="149" spans="2:9" ht="15">
      <c r="B149" s="129"/>
      <c r="C149" s="130"/>
      <c r="D149" s="130"/>
      <c r="E149" s="131"/>
      <c r="F149" s="132"/>
      <c r="G149" s="133"/>
      <c r="H149" s="134"/>
      <c r="I149" s="134"/>
    </row>
    <row r="150" spans="2:9" ht="15">
      <c r="B150" s="129"/>
      <c r="C150" s="130"/>
      <c r="D150" s="130"/>
      <c r="E150" s="131"/>
      <c r="F150" s="132"/>
      <c r="G150" s="133"/>
      <c r="H150" s="134"/>
      <c r="I150" s="134"/>
    </row>
    <row r="151" spans="2:9" ht="15">
      <c r="B151" s="129"/>
      <c r="C151" s="130"/>
      <c r="D151" s="130"/>
      <c r="E151" s="131"/>
      <c r="F151" s="132"/>
      <c r="G151" s="133"/>
      <c r="H151" s="134"/>
      <c r="I151" s="134"/>
    </row>
    <row r="152" spans="2:9" ht="15">
      <c r="B152" s="129"/>
      <c r="C152" s="130"/>
      <c r="D152" s="130"/>
      <c r="E152" s="131"/>
      <c r="F152" s="132"/>
      <c r="G152" s="133"/>
      <c r="H152" s="134"/>
      <c r="I152" s="134"/>
    </row>
    <row r="153" ht="15">
      <c r="B153" s="43"/>
    </row>
    <row r="216" spans="3:4" ht="15">
      <c r="C216" s="44"/>
      <c r="D216" s="44"/>
    </row>
    <row r="217" spans="3:4" ht="15">
      <c r="C217" s="44"/>
      <c r="D217" s="44"/>
    </row>
    <row r="218" spans="3:4" ht="15">
      <c r="C218" s="44"/>
      <c r="D218" s="44"/>
    </row>
    <row r="219" spans="3:4" ht="15">
      <c r="C219" s="44"/>
      <c r="D219" s="44"/>
    </row>
    <row r="220" spans="3:4" ht="15">
      <c r="C220" s="44"/>
      <c r="D220" s="44"/>
    </row>
    <row r="221" spans="3:4" ht="15">
      <c r="C221" s="44"/>
      <c r="D221" s="44"/>
    </row>
    <row r="222" spans="3:4" ht="15">
      <c r="C222" s="44"/>
      <c r="D222" s="44"/>
    </row>
    <row r="223" spans="3:4" ht="15">
      <c r="C223" s="44"/>
      <c r="D223" s="44"/>
    </row>
    <row r="224" spans="3:4" ht="15">
      <c r="C224" s="44"/>
      <c r="D224" s="44"/>
    </row>
    <row r="225" spans="3:4" ht="15">
      <c r="C225" s="44"/>
      <c r="D225" s="44"/>
    </row>
    <row r="226" spans="3:4" ht="15">
      <c r="C226" s="44"/>
      <c r="D226" s="44"/>
    </row>
    <row r="227" spans="3:4" ht="15">
      <c r="C227" s="44"/>
      <c r="D227" s="44"/>
    </row>
    <row r="228" spans="3:4" ht="15">
      <c r="C228" s="44"/>
      <c r="D228" s="44"/>
    </row>
    <row r="229" spans="3:4" ht="15">
      <c r="C229" s="44"/>
      <c r="D229" s="44"/>
    </row>
    <row r="230" spans="3:4" ht="15">
      <c r="C230" s="44"/>
      <c r="D230" s="44"/>
    </row>
    <row r="231" spans="3:4" ht="15">
      <c r="C231" s="44"/>
      <c r="D231" s="44"/>
    </row>
    <row r="232" spans="3:4" ht="15">
      <c r="C232" s="44"/>
      <c r="D232" s="44"/>
    </row>
    <row r="233" spans="3:4" ht="15">
      <c r="C233" s="44"/>
      <c r="D233" s="44"/>
    </row>
    <row r="234" spans="3:4" ht="15">
      <c r="C234" s="44"/>
      <c r="D234" s="44"/>
    </row>
    <row r="235" spans="3:4" ht="15">
      <c r="C235" s="44"/>
      <c r="D235" s="44"/>
    </row>
  </sheetData>
  <sheetProtection password="C61A" sheet="1" selectLockedCells="1"/>
  <mergeCells count="4">
    <mergeCell ref="B6:I6"/>
    <mergeCell ref="B2:I2"/>
    <mergeCell ref="B3:I3"/>
    <mergeCell ref="H8:I8"/>
  </mergeCells>
  <conditionalFormatting sqref="B10:D152 F11:I152 F10 H10:I10">
    <cfRule type="cellIs" priority="8" dxfId="75" operator="equal" stopIfTrue="1">
      <formula>""</formula>
    </cfRule>
  </conditionalFormatting>
  <conditionalFormatting sqref="E10:E152">
    <cfRule type="cellIs" priority="2" dxfId="75" operator="equal" stopIfTrue="1">
      <formula>""</formula>
    </cfRule>
    <cfRule type="expression" priority="3" dxfId="77" stopIfTrue="1">
      <formula>#REF!="CPF Inválido"</formula>
    </cfRule>
  </conditionalFormatting>
  <conditionalFormatting sqref="G10">
    <cfRule type="cellIs" priority="1" dxfId="75"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B21">
      <selection activeCell="C24" sqref="C24:C36"/>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
      <c r="A1" s="135"/>
      <c r="B1" s="136"/>
      <c r="C1" s="137"/>
      <c r="D1" s="137"/>
      <c r="E1" s="138"/>
      <c r="F1" s="138"/>
    </row>
    <row r="2" spans="2:7" s="139" customFormat="1" ht="15.75" customHeight="1">
      <c r="B2" s="191" t="str">
        <f>"APLICATIVO DE INFORMAÇÕES MUNICIPAIS ESTRUTURADAS "&amp;BDValores!E2&amp;" - PRESTAÇÃO DE CONTAS DA CÂMARA MUNICIPAL"</f>
        <v>APLICATIVO DE INFORMAÇÕES MUNICIPAIS ESTRUTURADAS 2018 - PRESTAÇÃO DE CONTAS DA CÂMARA MUNICIPAL</v>
      </c>
      <c r="C2" s="191"/>
      <c r="D2" s="191"/>
      <c r="E2" s="191"/>
      <c r="F2" s="191"/>
      <c r="G2" s="191"/>
    </row>
    <row r="3" spans="2:7" s="139" customFormat="1" ht="18.75" customHeight="1">
      <c r="B3" s="192" t="str">
        <f>IF(SUM!$G$3="","","CÂMARA MUNICIPAL - "&amp;UPPER(SUM!G3))</f>
        <v>CÂMARA MUNICIPAL - FEIRA NOVA</v>
      </c>
      <c r="C3" s="192"/>
      <c r="D3" s="192"/>
      <c r="E3" s="192"/>
      <c r="F3" s="192"/>
      <c r="G3" s="192"/>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
      <c r="A6" s="142"/>
      <c r="B6" s="193" t="s">
        <v>567</v>
      </c>
      <c r="C6" s="193"/>
      <c r="D6" s="193"/>
      <c r="E6" s="193"/>
      <c r="F6" s="193"/>
      <c r="G6" s="193"/>
      <c r="J6" s="143"/>
      <c r="K6" s="142"/>
    </row>
    <row r="7" spans="1:11" s="138" customFormat="1" ht="15">
      <c r="A7" s="142"/>
      <c r="B7" s="194" t="s">
        <v>1603</v>
      </c>
      <c r="C7" s="194"/>
      <c r="D7" s="194"/>
      <c r="E7" s="194"/>
      <c r="F7" s="194"/>
      <c r="G7" s="194"/>
      <c r="J7" s="143"/>
      <c r="K7" s="142"/>
    </row>
    <row r="8" spans="1:11" s="138" customFormat="1" ht="36" customHeight="1">
      <c r="A8" s="142"/>
      <c r="B8" s="195" t="s">
        <v>503</v>
      </c>
      <c r="C8" s="195"/>
      <c r="D8" s="195"/>
      <c r="E8" s="195"/>
      <c r="F8" s="195"/>
      <c r="G8" s="195"/>
      <c r="J8" s="143"/>
      <c r="K8" s="142"/>
    </row>
    <row r="9" s="145" customFormat="1" ht="15">
      <c r="A9" s="144"/>
    </row>
    <row r="10" spans="1:9" s="145" customFormat="1" ht="15">
      <c r="A10" s="144"/>
      <c r="B10" s="145" t="s">
        <v>509</v>
      </c>
      <c r="F10" s="108">
        <v>487</v>
      </c>
      <c r="G10" s="110">
        <v>41257</v>
      </c>
      <c r="I10" s="146"/>
    </row>
    <row r="11" spans="1:6" s="145" customFormat="1" ht="15">
      <c r="A11" s="144"/>
      <c r="B11" s="145" t="s">
        <v>510</v>
      </c>
      <c r="F11" s="107">
        <v>11</v>
      </c>
    </row>
    <row r="12" spans="1:6" s="145" customFormat="1" ht="15">
      <c r="A12" s="144"/>
      <c r="B12" s="145" t="s">
        <v>511</v>
      </c>
      <c r="F12" s="107">
        <v>11</v>
      </c>
    </row>
    <row r="13" spans="1:6" s="145" customFormat="1" ht="15">
      <c r="A13" s="144"/>
      <c r="B13" s="145" t="s">
        <v>512</v>
      </c>
      <c r="F13" s="107">
        <v>15.07</v>
      </c>
    </row>
    <row r="14" spans="1:6" s="145" customFormat="1" ht="15">
      <c r="A14" s="144"/>
      <c r="B14" s="145" t="s">
        <v>513</v>
      </c>
      <c r="F14" s="107">
        <v>3</v>
      </c>
    </row>
    <row r="15" spans="1:6" s="145" customFormat="1" ht="15">
      <c r="A15" s="144"/>
      <c r="B15" s="145" t="s">
        <v>514</v>
      </c>
      <c r="F15" s="109">
        <v>10</v>
      </c>
    </row>
    <row r="16" s="145" customFormat="1" ht="15">
      <c r="A16" s="144"/>
    </row>
    <row r="17" s="145" customFormat="1" ht="15">
      <c r="A17" s="144"/>
    </row>
    <row r="18" spans="1:7" s="145" customFormat="1" ht="15">
      <c r="A18" s="144"/>
      <c r="B18" s="190" t="s">
        <v>568</v>
      </c>
      <c r="C18" s="190"/>
      <c r="D18" s="190"/>
      <c r="E18" s="190"/>
      <c r="F18" s="190"/>
      <c r="G18" s="190"/>
    </row>
    <row r="19" spans="1:7" s="145" customFormat="1" ht="15">
      <c r="A19" s="144"/>
      <c r="B19" s="189" t="s">
        <v>516</v>
      </c>
      <c r="C19" s="190"/>
      <c r="D19" s="190"/>
      <c r="E19" s="190"/>
      <c r="F19" s="190"/>
      <c r="G19" s="190"/>
    </row>
    <row r="20" spans="1:7" s="145" customFormat="1" ht="15">
      <c r="A20" s="144"/>
      <c r="B20" s="190"/>
      <c r="C20" s="190"/>
      <c r="D20" s="190"/>
      <c r="E20" s="190"/>
      <c r="F20" s="190"/>
      <c r="G20" s="190"/>
    </row>
    <row r="21" spans="1:7" s="145" customFormat="1" ht="15">
      <c r="A21" s="144"/>
      <c r="B21" s="147"/>
      <c r="C21" s="147"/>
      <c r="D21" s="147"/>
      <c r="E21" s="147"/>
      <c r="F21" s="148"/>
      <c r="G21" s="148" t="s">
        <v>515</v>
      </c>
    </row>
    <row r="22" spans="1:7" s="145" customFormat="1" ht="27">
      <c r="A22" s="144"/>
      <c r="B22" s="113" t="s">
        <v>504</v>
      </c>
      <c r="C22" s="114" t="s">
        <v>505</v>
      </c>
      <c r="D22" s="114" t="s">
        <v>507</v>
      </c>
      <c r="E22" s="114" t="s">
        <v>508</v>
      </c>
      <c r="F22" s="114" t="s">
        <v>1160</v>
      </c>
      <c r="G22" s="114" t="s">
        <v>1161</v>
      </c>
    </row>
    <row r="23" spans="1:7" s="145" customFormat="1" ht="10.5" customHeight="1">
      <c r="A23" s="144"/>
      <c r="B23" s="117"/>
      <c r="C23" s="115" t="s">
        <v>520</v>
      </c>
      <c r="D23" s="115" t="s">
        <v>523</v>
      </c>
      <c r="E23" s="116"/>
      <c r="F23" s="115" t="s">
        <v>522</v>
      </c>
      <c r="G23" s="115" t="s">
        <v>522</v>
      </c>
    </row>
    <row r="24" spans="1:7" s="145" customFormat="1" ht="15">
      <c r="A24" s="144"/>
      <c r="B24" s="149" t="s">
        <v>4</v>
      </c>
      <c r="C24" s="52">
        <v>5297.65</v>
      </c>
      <c r="D24" s="52">
        <v>582.75</v>
      </c>
      <c r="E24" s="52">
        <v>582.75</v>
      </c>
      <c r="F24" s="52">
        <v>582.75</v>
      </c>
      <c r="G24" s="52">
        <v>582.75</v>
      </c>
    </row>
    <row r="25" spans="1:7" s="145" customFormat="1" ht="15">
      <c r="A25" s="144"/>
      <c r="B25" s="149" t="s">
        <v>5</v>
      </c>
      <c r="C25" s="52">
        <v>5297.65</v>
      </c>
      <c r="D25" s="52">
        <v>582.75</v>
      </c>
      <c r="E25" s="52">
        <v>582.75</v>
      </c>
      <c r="F25" s="52">
        <v>582.75</v>
      </c>
      <c r="G25" s="52">
        <v>582.75</v>
      </c>
    </row>
    <row r="26" spans="1:7" s="145" customFormat="1" ht="15">
      <c r="A26" s="144"/>
      <c r="B26" s="149" t="s">
        <v>6</v>
      </c>
      <c r="C26" s="52">
        <v>5297.65</v>
      </c>
      <c r="D26" s="52">
        <v>582.75</v>
      </c>
      <c r="E26" s="52">
        <v>582.75</v>
      </c>
      <c r="F26" s="52">
        <v>582.75</v>
      </c>
      <c r="G26" s="52">
        <v>582.75</v>
      </c>
    </row>
    <row r="27" spans="1:7" s="145" customFormat="1" ht="15">
      <c r="A27" s="144"/>
      <c r="B27" s="149" t="s">
        <v>7</v>
      </c>
      <c r="C27" s="52">
        <v>6051.65</v>
      </c>
      <c r="D27" s="52">
        <v>665.69</v>
      </c>
      <c r="E27" s="52">
        <v>665.69</v>
      </c>
      <c r="F27" s="52">
        <v>665.69</v>
      </c>
      <c r="G27" s="52">
        <v>665.69</v>
      </c>
    </row>
    <row r="28" spans="1:7" s="145" customFormat="1" ht="15">
      <c r="A28" s="144"/>
      <c r="B28" s="149" t="s">
        <v>8</v>
      </c>
      <c r="C28" s="52">
        <v>6051.65</v>
      </c>
      <c r="D28" s="52">
        <v>665.69</v>
      </c>
      <c r="E28" s="52">
        <v>665.69</v>
      </c>
      <c r="F28" s="52">
        <v>665.69</v>
      </c>
      <c r="G28" s="52">
        <v>665.69</v>
      </c>
    </row>
    <row r="29" spans="1:7" s="145" customFormat="1" ht="15">
      <c r="A29" s="144"/>
      <c r="B29" s="149" t="s">
        <v>9</v>
      </c>
      <c r="C29" s="52">
        <v>6051.65</v>
      </c>
      <c r="D29" s="52">
        <v>665.69</v>
      </c>
      <c r="E29" s="52">
        <v>665.69</v>
      </c>
      <c r="F29" s="52">
        <v>665.69</v>
      </c>
      <c r="G29" s="52">
        <v>665.69</v>
      </c>
    </row>
    <row r="30" spans="1:7" s="145" customFormat="1" ht="15">
      <c r="A30" s="144"/>
      <c r="B30" s="149" t="s">
        <v>10</v>
      </c>
      <c r="C30" s="52">
        <v>6051.65</v>
      </c>
      <c r="D30" s="52">
        <v>665.69</v>
      </c>
      <c r="E30" s="52">
        <v>665.69</v>
      </c>
      <c r="F30" s="52">
        <v>665.69</v>
      </c>
      <c r="G30" s="52">
        <v>665.69</v>
      </c>
    </row>
    <row r="31" spans="1:7" s="145" customFormat="1" ht="15">
      <c r="A31" s="144"/>
      <c r="B31" s="149" t="s">
        <v>11</v>
      </c>
      <c r="C31" s="52">
        <v>6051.65</v>
      </c>
      <c r="D31" s="52">
        <v>665.69</v>
      </c>
      <c r="E31" s="52">
        <v>665.69</v>
      </c>
      <c r="F31" s="52">
        <v>665.69</v>
      </c>
      <c r="G31" s="52">
        <v>665.69</v>
      </c>
    </row>
    <row r="32" spans="1:7" s="145" customFormat="1" ht="15">
      <c r="A32" s="144"/>
      <c r="B32" s="149" t="s">
        <v>12</v>
      </c>
      <c r="C32" s="52">
        <v>6051.65</v>
      </c>
      <c r="D32" s="52">
        <v>665.69</v>
      </c>
      <c r="E32" s="52">
        <v>665.69</v>
      </c>
      <c r="F32" s="52">
        <v>665.69</v>
      </c>
      <c r="G32" s="52">
        <v>665.69</v>
      </c>
    </row>
    <row r="33" spans="1:7" s="145" customFormat="1" ht="15">
      <c r="A33" s="144"/>
      <c r="B33" s="149" t="s">
        <v>13</v>
      </c>
      <c r="C33" s="52">
        <v>6051.65</v>
      </c>
      <c r="D33" s="52">
        <v>665.69</v>
      </c>
      <c r="E33" s="52">
        <v>665.69</v>
      </c>
      <c r="F33" s="52">
        <v>665.69</v>
      </c>
      <c r="G33" s="52">
        <v>665.69</v>
      </c>
    </row>
    <row r="34" spans="1:11" s="145" customFormat="1" ht="15">
      <c r="A34" s="144"/>
      <c r="B34" s="149" t="s">
        <v>14</v>
      </c>
      <c r="C34" s="52">
        <v>6051.65</v>
      </c>
      <c r="D34" s="52">
        <v>665.69</v>
      </c>
      <c r="E34" s="52">
        <v>665.69</v>
      </c>
      <c r="F34" s="52">
        <v>665.69</v>
      </c>
      <c r="G34" s="52">
        <v>665.69</v>
      </c>
      <c r="I34" s="144"/>
      <c r="J34" s="144"/>
      <c r="K34" s="144"/>
    </row>
    <row r="35" spans="2:7" ht="15">
      <c r="B35" s="149" t="s">
        <v>15</v>
      </c>
      <c r="C35" s="52">
        <v>6051.65</v>
      </c>
      <c r="D35" s="52">
        <v>665.69</v>
      </c>
      <c r="E35" s="52">
        <v>665.69</v>
      </c>
      <c r="F35" s="52">
        <v>665.69</v>
      </c>
      <c r="G35" s="52">
        <v>665.69</v>
      </c>
    </row>
    <row r="36" spans="2:7" ht="15">
      <c r="B36" s="149" t="s">
        <v>295</v>
      </c>
      <c r="C36" s="52">
        <v>6186.65</v>
      </c>
      <c r="D36" s="52">
        <v>680.54</v>
      </c>
      <c r="E36" s="52">
        <v>680.54</v>
      </c>
      <c r="F36" s="52">
        <v>680.54</v>
      </c>
      <c r="G36" s="52">
        <v>680.54</v>
      </c>
    </row>
    <row r="37" spans="2:7" ht="15">
      <c r="B37" s="150" t="s">
        <v>35</v>
      </c>
      <c r="C37" s="51">
        <f>SUM(C24:C36)</f>
        <v>76544.45</v>
      </c>
      <c r="D37" s="51">
        <f>SUM(D24:D36)</f>
        <v>8420.000000000004</v>
      </c>
      <c r="E37" s="51">
        <f>SUM(E24:E36)</f>
        <v>8420.000000000004</v>
      </c>
      <c r="F37" s="51">
        <f>SUM(F24:F36)</f>
        <v>8420.000000000004</v>
      </c>
      <c r="G37" s="51">
        <f>SUM(G24:G36)</f>
        <v>8420.000000000004</v>
      </c>
    </row>
    <row r="42" spans="2:8" ht="12.75">
      <c r="B42" s="189" t="s">
        <v>569</v>
      </c>
      <c r="C42" s="189"/>
      <c r="D42" s="189"/>
      <c r="E42" s="189"/>
      <c r="F42" s="189"/>
      <c r="G42" s="189"/>
      <c r="H42" s="189"/>
    </row>
    <row r="43" spans="2:8" ht="12.75" customHeight="1">
      <c r="B43" s="189" t="s">
        <v>571</v>
      </c>
      <c r="C43" s="189"/>
      <c r="D43" s="189"/>
      <c r="E43" s="189"/>
      <c r="F43" s="189"/>
      <c r="G43" s="189"/>
      <c r="H43" s="189"/>
    </row>
    <row r="44" spans="2:7" ht="12.75">
      <c r="B44" s="190"/>
      <c r="C44" s="190"/>
      <c r="D44" s="190"/>
      <c r="E44" s="190"/>
      <c r="F44" s="190"/>
      <c r="G44" s="190"/>
    </row>
    <row r="45" spans="2:8" ht="12.75">
      <c r="B45" s="145"/>
      <c r="C45" s="145"/>
      <c r="D45" s="145"/>
      <c r="E45" s="145"/>
      <c r="F45" s="148"/>
      <c r="G45" s="148"/>
      <c r="H45" s="148" t="s">
        <v>515</v>
      </c>
    </row>
    <row r="46" spans="2:8" ht="27">
      <c r="B46" s="113" t="s">
        <v>504</v>
      </c>
      <c r="C46" s="114" t="s">
        <v>505</v>
      </c>
      <c r="D46" s="114" t="s">
        <v>517</v>
      </c>
      <c r="E46" s="114" t="s">
        <v>508</v>
      </c>
      <c r="F46" s="114" t="s">
        <v>506</v>
      </c>
      <c r="G46" s="114" t="s">
        <v>1160</v>
      </c>
      <c r="H46" s="114" t="s">
        <v>1161</v>
      </c>
    </row>
    <row r="47" spans="2:8" ht="12.75">
      <c r="B47" s="117"/>
      <c r="C47" s="115" t="s">
        <v>520</v>
      </c>
      <c r="D47" s="115"/>
      <c r="E47" s="116"/>
      <c r="F47" s="115" t="s">
        <v>521</v>
      </c>
      <c r="G47" s="115" t="s">
        <v>522</v>
      </c>
      <c r="H47" s="115" t="s">
        <v>522</v>
      </c>
    </row>
    <row r="48" spans="2:8" ht="15">
      <c r="B48" s="149" t="s">
        <v>4</v>
      </c>
      <c r="C48" s="52">
        <v>5297.65</v>
      </c>
      <c r="D48" s="52">
        <v>1133.17</v>
      </c>
      <c r="E48" s="52">
        <v>1133.17</v>
      </c>
      <c r="F48" s="52"/>
      <c r="G48" s="52">
        <v>1133.17</v>
      </c>
      <c r="H48" s="52">
        <v>1133.17</v>
      </c>
    </row>
    <row r="49" spans="2:8" ht="15">
      <c r="B49" s="149" t="s">
        <v>5</v>
      </c>
      <c r="C49" s="52">
        <v>5297.65</v>
      </c>
      <c r="D49" s="52">
        <v>1133.17</v>
      </c>
      <c r="E49" s="52">
        <v>1133.17</v>
      </c>
      <c r="F49" s="52"/>
      <c r="G49" s="52">
        <v>1133.17</v>
      </c>
      <c r="H49" s="52">
        <v>1133.17</v>
      </c>
    </row>
    <row r="50" spans="2:8" ht="15">
      <c r="B50" s="149" t="s">
        <v>6</v>
      </c>
      <c r="C50" s="52">
        <v>5297.65</v>
      </c>
      <c r="D50" s="52">
        <v>1133.17</v>
      </c>
      <c r="E50" s="52">
        <v>1133.17</v>
      </c>
      <c r="F50" s="52"/>
      <c r="G50" s="52">
        <v>1133.17</v>
      </c>
      <c r="H50" s="52">
        <v>1133.17</v>
      </c>
    </row>
    <row r="51" spans="2:8" ht="15">
      <c r="B51" s="149" t="s">
        <v>7</v>
      </c>
      <c r="C51" s="52">
        <v>6051.65</v>
      </c>
      <c r="D51" s="52">
        <v>1300.05</v>
      </c>
      <c r="E51" s="52">
        <v>1300.05</v>
      </c>
      <c r="F51" s="52"/>
      <c r="G51" s="52">
        <v>1300.05</v>
      </c>
      <c r="H51" s="52">
        <v>1300.05</v>
      </c>
    </row>
    <row r="52" spans="2:8" ht="15">
      <c r="B52" s="149" t="s">
        <v>8</v>
      </c>
      <c r="C52" s="52">
        <v>6051.65</v>
      </c>
      <c r="D52" s="52">
        <v>1294.45</v>
      </c>
      <c r="E52" s="52">
        <v>1294.45</v>
      </c>
      <c r="F52" s="52"/>
      <c r="G52" s="52">
        <v>1294.45</v>
      </c>
      <c r="H52" s="52">
        <v>1294.45</v>
      </c>
    </row>
    <row r="53" spans="2:8" ht="15">
      <c r="B53" s="149" t="s">
        <v>9</v>
      </c>
      <c r="C53" s="52">
        <v>6051.65</v>
      </c>
      <c r="D53" s="52">
        <v>1294.45</v>
      </c>
      <c r="E53" s="52">
        <v>1294.45</v>
      </c>
      <c r="F53" s="52"/>
      <c r="G53" s="52">
        <v>1294.45</v>
      </c>
      <c r="H53" s="52">
        <v>1294.45</v>
      </c>
    </row>
    <row r="54" spans="2:8" ht="15">
      <c r="B54" s="149" t="s">
        <v>10</v>
      </c>
      <c r="C54" s="52">
        <v>6051.65</v>
      </c>
      <c r="D54" s="52">
        <v>1268.25</v>
      </c>
      <c r="E54" s="52">
        <v>1268.25</v>
      </c>
      <c r="F54" s="52"/>
      <c r="G54" s="52">
        <v>1268.25</v>
      </c>
      <c r="H54" s="52">
        <v>1268.25</v>
      </c>
    </row>
    <row r="55" spans="2:8" ht="15">
      <c r="B55" s="149" t="s">
        <v>11</v>
      </c>
      <c r="C55" s="52">
        <v>6051.65</v>
      </c>
      <c r="D55" s="52">
        <v>1248.89</v>
      </c>
      <c r="E55" s="52">
        <v>1248.89</v>
      </c>
      <c r="F55" s="52"/>
      <c r="G55" s="52">
        <v>1248.89</v>
      </c>
      <c r="H55" s="52">
        <v>1248.89</v>
      </c>
    </row>
    <row r="56" spans="2:8" ht="15">
      <c r="B56" s="149" t="s">
        <v>12</v>
      </c>
      <c r="C56" s="52">
        <v>6051.65</v>
      </c>
      <c r="D56" s="52">
        <v>1273.85</v>
      </c>
      <c r="E56" s="52">
        <v>1273.85</v>
      </c>
      <c r="F56" s="52"/>
      <c r="G56" s="52">
        <v>1273.85</v>
      </c>
      <c r="H56" s="52">
        <v>1273.85</v>
      </c>
    </row>
    <row r="57" spans="2:8" ht="15">
      <c r="B57" s="149" t="s">
        <v>13</v>
      </c>
      <c r="C57" s="52">
        <v>6051.65</v>
      </c>
      <c r="D57" s="52">
        <v>1298.27</v>
      </c>
      <c r="E57" s="52">
        <v>1298.27</v>
      </c>
      <c r="F57" s="52"/>
      <c r="G57" s="52">
        <v>1298.27</v>
      </c>
      <c r="H57" s="52">
        <v>1298.27</v>
      </c>
    </row>
    <row r="58" spans="2:8" ht="15">
      <c r="B58" s="149" t="s">
        <v>14</v>
      </c>
      <c r="C58" s="52">
        <v>6051.65</v>
      </c>
      <c r="D58" s="52">
        <v>1248.89</v>
      </c>
      <c r="E58" s="52">
        <v>1248.89</v>
      </c>
      <c r="F58" s="52"/>
      <c r="G58" s="52">
        <v>1248.89</v>
      </c>
      <c r="H58" s="52">
        <v>1248.89</v>
      </c>
    </row>
    <row r="59" spans="2:8" ht="15">
      <c r="B59" s="149" t="s">
        <v>15</v>
      </c>
      <c r="C59" s="52">
        <v>6051.65</v>
      </c>
      <c r="D59" s="52">
        <v>1303.54</v>
      </c>
      <c r="E59" s="52">
        <v>1303.54</v>
      </c>
      <c r="F59" s="52"/>
      <c r="G59" s="52">
        <v>1303.54</v>
      </c>
      <c r="H59" s="52">
        <v>1303.54</v>
      </c>
    </row>
    <row r="60" spans="2:8" ht="15">
      <c r="B60" s="149" t="s">
        <v>295</v>
      </c>
      <c r="C60" s="52">
        <v>6186.65</v>
      </c>
      <c r="D60" s="52">
        <v>1268.25</v>
      </c>
      <c r="E60" s="52">
        <v>1268.25</v>
      </c>
      <c r="F60" s="52"/>
      <c r="G60" s="52">
        <v>1268.25</v>
      </c>
      <c r="H60" s="52">
        <v>1268.25</v>
      </c>
    </row>
    <row r="61" spans="2:8" ht="15">
      <c r="B61" s="150" t="s">
        <v>35</v>
      </c>
      <c r="C61" s="51">
        <f aca="true" t="shared" si="0" ref="C61:H61">SUM(C48:C60)</f>
        <v>76544.45</v>
      </c>
      <c r="D61" s="51">
        <f t="shared" si="0"/>
        <v>16198.399999999998</v>
      </c>
      <c r="E61" s="51">
        <f t="shared" si="0"/>
        <v>16198.399999999998</v>
      </c>
      <c r="F61" s="51">
        <f t="shared" si="0"/>
        <v>0</v>
      </c>
      <c r="G61" s="51">
        <f t="shared" si="0"/>
        <v>16198.399999999998</v>
      </c>
      <c r="H61" s="51">
        <f t="shared" si="0"/>
        <v>16198.399999999998</v>
      </c>
    </row>
    <row r="66" spans="2:7" ht="12.75">
      <c r="B66" s="190" t="s">
        <v>570</v>
      </c>
      <c r="C66" s="190"/>
      <c r="D66" s="190"/>
      <c r="E66" s="190"/>
      <c r="F66" s="190"/>
      <c r="G66" s="190"/>
    </row>
    <row r="67" spans="2:7" ht="12.75">
      <c r="B67" s="189" t="s">
        <v>1162</v>
      </c>
      <c r="C67" s="190"/>
      <c r="D67" s="190"/>
      <c r="E67" s="190"/>
      <c r="F67" s="190"/>
      <c r="G67" s="190"/>
    </row>
    <row r="68" spans="2:7" ht="12.75">
      <c r="B68" s="190"/>
      <c r="C68" s="190"/>
      <c r="D68" s="190"/>
      <c r="E68" s="190"/>
      <c r="F68" s="190"/>
      <c r="G68" s="190"/>
    </row>
    <row r="69" spans="2:7" ht="12.75">
      <c r="B69" s="145"/>
      <c r="C69" s="145"/>
      <c r="D69" s="145"/>
      <c r="E69" s="145"/>
      <c r="F69" s="145"/>
      <c r="G69" s="148" t="s">
        <v>515</v>
      </c>
    </row>
    <row r="70" spans="2:7" ht="27">
      <c r="B70" s="113" t="s">
        <v>504</v>
      </c>
      <c r="C70" s="114" t="s">
        <v>505</v>
      </c>
      <c r="D70" s="114" t="s">
        <v>517</v>
      </c>
      <c r="E70" s="114" t="s">
        <v>508</v>
      </c>
      <c r="F70" s="114" t="s">
        <v>1160</v>
      </c>
      <c r="G70" s="114" t="s">
        <v>1161</v>
      </c>
    </row>
    <row r="71" spans="2:7" ht="12.75">
      <c r="B71" s="117"/>
      <c r="C71" s="115" t="s">
        <v>520</v>
      </c>
      <c r="D71" s="115"/>
      <c r="E71" s="116"/>
      <c r="F71" s="115" t="s">
        <v>521</v>
      </c>
      <c r="G71" s="115" t="s">
        <v>522</v>
      </c>
    </row>
    <row r="72" spans="2:7" ht="15">
      <c r="B72" s="149" t="s">
        <v>4</v>
      </c>
      <c r="C72" s="52"/>
      <c r="D72" s="52"/>
      <c r="E72" s="52"/>
      <c r="F72" s="52"/>
      <c r="G72" s="52"/>
    </row>
    <row r="73" spans="2:7" ht="15">
      <c r="B73" s="149" t="s">
        <v>5</v>
      </c>
      <c r="C73" s="52"/>
      <c r="D73" s="52"/>
      <c r="E73" s="52"/>
      <c r="F73" s="52"/>
      <c r="G73" s="52"/>
    </row>
    <row r="74" spans="2:7" ht="15">
      <c r="B74" s="149" t="s">
        <v>6</v>
      </c>
      <c r="C74" s="52"/>
      <c r="D74" s="52"/>
      <c r="E74" s="52"/>
      <c r="F74" s="52"/>
      <c r="G74" s="52"/>
    </row>
    <row r="75" spans="2:7" ht="15">
      <c r="B75" s="149" t="s">
        <v>7</v>
      </c>
      <c r="C75" s="52"/>
      <c r="D75" s="52"/>
      <c r="E75" s="52"/>
      <c r="F75" s="52"/>
      <c r="G75" s="52"/>
    </row>
    <row r="76" spans="2:7" ht="15">
      <c r="B76" s="149" t="s">
        <v>8</v>
      </c>
      <c r="C76" s="52"/>
      <c r="D76" s="52"/>
      <c r="E76" s="52"/>
      <c r="F76" s="52"/>
      <c r="G76" s="52"/>
    </row>
    <row r="77" spans="2:7" ht="15">
      <c r="B77" s="149" t="s">
        <v>9</v>
      </c>
      <c r="C77" s="52"/>
      <c r="D77" s="52"/>
      <c r="E77" s="52"/>
      <c r="F77" s="52"/>
      <c r="G77" s="52"/>
    </row>
    <row r="78" spans="2:7" ht="15">
      <c r="B78" s="149" t="s">
        <v>10</v>
      </c>
      <c r="C78" s="52"/>
      <c r="D78" s="52"/>
      <c r="E78" s="52"/>
      <c r="F78" s="52"/>
      <c r="G78" s="52"/>
    </row>
    <row r="79" spans="2:7" ht="15">
      <c r="B79" s="149" t="s">
        <v>11</v>
      </c>
      <c r="C79" s="52"/>
      <c r="D79" s="52"/>
      <c r="E79" s="52"/>
      <c r="F79" s="52"/>
      <c r="G79" s="52"/>
    </row>
    <row r="80" spans="2:7" ht="15">
      <c r="B80" s="149" t="s">
        <v>12</v>
      </c>
      <c r="C80" s="52"/>
      <c r="D80" s="52"/>
      <c r="E80" s="52"/>
      <c r="F80" s="52"/>
      <c r="G80" s="52"/>
    </row>
    <row r="81" spans="2:7" ht="15">
      <c r="B81" s="149" t="s">
        <v>13</v>
      </c>
      <c r="C81" s="52"/>
      <c r="D81" s="52"/>
      <c r="E81" s="52"/>
      <c r="F81" s="52"/>
      <c r="G81" s="52"/>
    </row>
    <row r="82" spans="2:7" ht="15">
      <c r="B82" s="149" t="s">
        <v>14</v>
      </c>
      <c r="C82" s="52"/>
      <c r="D82" s="52"/>
      <c r="E82" s="52"/>
      <c r="F82" s="52"/>
      <c r="G82" s="52"/>
    </row>
    <row r="83" spans="2:7" ht="15">
      <c r="B83" s="149" t="s">
        <v>15</v>
      </c>
      <c r="C83" s="52"/>
      <c r="D83" s="52"/>
      <c r="E83" s="52"/>
      <c r="F83" s="52"/>
      <c r="G83" s="52"/>
    </row>
    <row r="84" spans="2:7" ht="15">
      <c r="B84" s="149" t="s">
        <v>295</v>
      </c>
      <c r="C84" s="52"/>
      <c r="D84" s="52"/>
      <c r="E84" s="52"/>
      <c r="F84" s="52"/>
      <c r="G84" s="52"/>
    </row>
    <row r="85" spans="2:7" ht="15">
      <c r="B85" s="150" t="s">
        <v>35</v>
      </c>
      <c r="C85" s="51">
        <f>SUM(C72:C84)</f>
        <v>0</v>
      </c>
      <c r="D85" s="51">
        <f>SUM(D72:D84)</f>
        <v>0</v>
      </c>
      <c r="E85" s="51">
        <f>SUM(E72:E84)</f>
        <v>0</v>
      </c>
      <c r="F85" s="51">
        <f>SUM(F72:F84)</f>
        <v>0</v>
      </c>
      <c r="G85" s="51">
        <f>SUM(G72:G84)</f>
        <v>0</v>
      </c>
    </row>
    <row r="89" ht="12.75">
      <c r="B89" s="111" t="s">
        <v>574</v>
      </c>
    </row>
    <row r="90" ht="12.75">
      <c r="B90" s="112" t="s">
        <v>572</v>
      </c>
    </row>
    <row r="91" ht="12.75">
      <c r="B91" s="112" t="s">
        <v>573</v>
      </c>
    </row>
    <row r="92" ht="12.75">
      <c r="B92" s="112" t="s">
        <v>518</v>
      </c>
    </row>
    <row r="93" ht="12.75">
      <c r="B93" s="112" t="s">
        <v>519</v>
      </c>
    </row>
    <row r="94" ht="12.75">
      <c r="B94" s="112" t="s">
        <v>1164</v>
      </c>
    </row>
    <row r="95" ht="12.75">
      <c r="B95" s="112" t="s">
        <v>1163</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F11:F15 C72:G85 F10:G10 C24:F37 C48:G61">
    <cfRule type="cellIs" priority="12" dxfId="75" operator="equal" stopIfTrue="1">
      <formula>""</formula>
    </cfRule>
  </conditionalFormatting>
  <conditionalFormatting sqref="F10">
    <cfRule type="expression" priority="6" dxfId="78" stopIfTrue="1">
      <formula>$F$10="n° da lei municipal"</formula>
    </cfRule>
  </conditionalFormatting>
  <conditionalFormatting sqref="G10">
    <cfRule type="expression" priority="5" dxfId="78" stopIfTrue="1">
      <formula>$G$10="data da publicação"</formula>
    </cfRule>
  </conditionalFormatting>
  <conditionalFormatting sqref="G37">
    <cfRule type="cellIs" priority="4" dxfId="75" operator="equal" stopIfTrue="1">
      <formula>""</formula>
    </cfRule>
  </conditionalFormatting>
  <conditionalFormatting sqref="H61">
    <cfRule type="cellIs" priority="3" dxfId="75" operator="equal" stopIfTrue="1">
      <formula>""</formula>
    </cfRule>
  </conditionalFormatting>
  <conditionalFormatting sqref="G24:G36">
    <cfRule type="cellIs" priority="2" dxfId="75" operator="equal" stopIfTrue="1">
      <formula>""</formula>
    </cfRule>
  </conditionalFormatting>
  <conditionalFormatting sqref="H48:H60">
    <cfRule type="cellIs" priority="1" dxfId="75"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C12">
      <selection activeCell="C15" sqref="C15:C27"/>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
      <c r="A1" s="135"/>
      <c r="B1" s="136"/>
      <c r="C1" s="137"/>
      <c r="D1" s="137"/>
      <c r="E1" s="138"/>
      <c r="F1" s="138"/>
    </row>
    <row r="2" spans="2:7" s="139" customFormat="1" ht="15.75" customHeight="1">
      <c r="B2" s="191" t="str">
        <f>"APLICATIVO DE INFORMAÇÕES MUNICIPAIS ESTRUTURADAS "&amp;BDValores!E2&amp;" - PRESTAÇÃO DE CONTAS DA CÂMARA MUNICIPAL"</f>
        <v>APLICATIVO DE INFORMAÇÕES MUNICIPAIS ESTRUTURADAS 2018 - PRESTAÇÃO DE CONTAS DA CÂMARA MUNICIPAL</v>
      </c>
      <c r="C2" s="191"/>
      <c r="D2" s="191"/>
      <c r="E2" s="191"/>
      <c r="F2" s="191"/>
      <c r="G2" s="191"/>
    </row>
    <row r="3" spans="2:7" s="139" customFormat="1" ht="18.75" customHeight="1">
      <c r="B3" s="192" t="str">
        <f>IF(SUM!$G$3="","","CÂMARA MUNICIPAL - "&amp;UPPER(SUM!G3))</f>
        <v>CÂMARA MUNICIPAL - FEIRA NOVA</v>
      </c>
      <c r="C3" s="192"/>
      <c r="D3" s="192"/>
      <c r="E3" s="192"/>
      <c r="F3" s="192"/>
      <c r="G3" s="192"/>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
      <c r="A6" s="142"/>
      <c r="B6" s="193" t="s">
        <v>1159</v>
      </c>
      <c r="C6" s="193"/>
      <c r="D6" s="193"/>
      <c r="E6" s="193"/>
      <c r="F6" s="193"/>
      <c r="G6" s="193"/>
      <c r="J6" s="143"/>
      <c r="K6" s="142"/>
    </row>
    <row r="7" spans="1:11" s="138" customFormat="1" ht="15">
      <c r="A7" s="142"/>
      <c r="B7" s="194" t="s">
        <v>1604</v>
      </c>
      <c r="C7" s="194"/>
      <c r="D7" s="194"/>
      <c r="E7" s="194"/>
      <c r="F7" s="194"/>
      <c r="G7" s="194"/>
      <c r="J7" s="143"/>
      <c r="K7" s="142"/>
    </row>
    <row r="8" spans="1:11" s="138" customFormat="1" ht="36" customHeight="1">
      <c r="A8" s="142"/>
      <c r="B8" s="195"/>
      <c r="C8" s="195"/>
      <c r="D8" s="195"/>
      <c r="E8" s="195"/>
      <c r="F8" s="195"/>
      <c r="G8" s="195"/>
      <c r="J8" s="143"/>
      <c r="K8" s="142"/>
    </row>
    <row r="9" spans="1:7" s="145" customFormat="1" ht="15">
      <c r="A9" s="144"/>
      <c r="B9" s="190" t="s">
        <v>575</v>
      </c>
      <c r="C9" s="190"/>
      <c r="D9" s="190"/>
      <c r="E9" s="190"/>
      <c r="F9" s="190"/>
      <c r="G9" s="190"/>
    </row>
    <row r="10" spans="1:7" s="145" customFormat="1" ht="15">
      <c r="A10" s="144"/>
      <c r="B10" s="189" t="s">
        <v>524</v>
      </c>
      <c r="C10" s="190"/>
      <c r="D10" s="190"/>
      <c r="E10" s="190"/>
      <c r="F10" s="190"/>
      <c r="G10" s="190"/>
    </row>
    <row r="11" spans="1:7" s="145" customFormat="1" ht="15">
      <c r="A11" s="144"/>
      <c r="B11" s="190"/>
      <c r="C11" s="190"/>
      <c r="D11" s="190"/>
      <c r="E11" s="190"/>
      <c r="F11" s="190"/>
      <c r="G11" s="190"/>
    </row>
    <row r="12" spans="1:7" s="145" customFormat="1" ht="15">
      <c r="A12" s="144"/>
      <c r="B12" s="147"/>
      <c r="C12" s="147"/>
      <c r="D12" s="147"/>
      <c r="E12" s="147"/>
      <c r="F12" s="147"/>
      <c r="G12" s="148" t="s">
        <v>515</v>
      </c>
    </row>
    <row r="13" spans="1:7" s="145" customFormat="1" ht="27">
      <c r="A13" s="144"/>
      <c r="B13" s="113" t="s">
        <v>504</v>
      </c>
      <c r="C13" s="114" t="s">
        <v>505</v>
      </c>
      <c r="D13" s="114" t="s">
        <v>507</v>
      </c>
      <c r="E13" s="114" t="s">
        <v>508</v>
      </c>
      <c r="F13" s="114" t="s">
        <v>1160</v>
      </c>
      <c r="G13" s="114" t="s">
        <v>1161</v>
      </c>
    </row>
    <row r="14" spans="1:7" s="145" customFormat="1" ht="10.5" customHeight="1">
      <c r="A14" s="144"/>
      <c r="B14" s="117"/>
      <c r="C14" s="115" t="s">
        <v>520</v>
      </c>
      <c r="D14" s="115" t="s">
        <v>523</v>
      </c>
      <c r="E14" s="116"/>
      <c r="F14" s="115" t="s">
        <v>522</v>
      </c>
      <c r="G14" s="115" t="s">
        <v>522</v>
      </c>
    </row>
    <row r="15" spans="1:7" s="145" customFormat="1" ht="15">
      <c r="A15" s="144"/>
      <c r="B15" s="149" t="s">
        <v>4</v>
      </c>
      <c r="C15" s="52">
        <v>82178</v>
      </c>
      <c r="D15" s="52">
        <v>7615.68</v>
      </c>
      <c r="E15" s="52">
        <v>7615.68</v>
      </c>
      <c r="F15" s="52">
        <v>7615.68</v>
      </c>
      <c r="G15" s="52"/>
    </row>
    <row r="16" spans="1:7" s="145" customFormat="1" ht="15">
      <c r="A16" s="144"/>
      <c r="B16" s="149" t="s">
        <v>5</v>
      </c>
      <c r="C16" s="52">
        <v>90978</v>
      </c>
      <c r="D16" s="52">
        <v>7615.68</v>
      </c>
      <c r="E16" s="52">
        <v>7615.68</v>
      </c>
      <c r="F16" s="52">
        <v>7615.68</v>
      </c>
      <c r="G16" s="52"/>
    </row>
    <row r="17" spans="1:7" s="145" customFormat="1" ht="15">
      <c r="A17" s="144"/>
      <c r="B17" s="149" t="s">
        <v>6</v>
      </c>
      <c r="C17" s="52">
        <v>86578</v>
      </c>
      <c r="D17" s="52">
        <v>7615.68</v>
      </c>
      <c r="E17" s="52">
        <v>7615.68</v>
      </c>
      <c r="F17" s="52">
        <v>7615.68</v>
      </c>
      <c r="G17" s="52"/>
    </row>
    <row r="18" spans="1:7" s="145" customFormat="1" ht="15">
      <c r="A18" s="144"/>
      <c r="B18" s="149" t="s">
        <v>7</v>
      </c>
      <c r="C18" s="52">
        <v>86578</v>
      </c>
      <c r="D18" s="52">
        <v>7615.68</v>
      </c>
      <c r="E18" s="52">
        <v>7615.68</v>
      </c>
      <c r="F18" s="52">
        <v>7615.68</v>
      </c>
      <c r="G18" s="52"/>
    </row>
    <row r="19" spans="1:7" s="145" customFormat="1" ht="15">
      <c r="A19" s="144"/>
      <c r="B19" s="149" t="s">
        <v>8</v>
      </c>
      <c r="C19" s="52">
        <v>87678</v>
      </c>
      <c r="D19" s="52">
        <v>7725.68</v>
      </c>
      <c r="E19" s="52">
        <v>7725.68</v>
      </c>
      <c r="F19" s="52">
        <v>7725.68</v>
      </c>
      <c r="G19" s="52"/>
    </row>
    <row r="20" spans="1:7" s="145" customFormat="1" ht="15">
      <c r="A20" s="144"/>
      <c r="B20" s="149" t="s">
        <v>9</v>
      </c>
      <c r="C20" s="52">
        <v>86578</v>
      </c>
      <c r="D20" s="52">
        <v>7615.68</v>
      </c>
      <c r="E20" s="52">
        <v>7615.68</v>
      </c>
      <c r="F20" s="52">
        <v>7615.68</v>
      </c>
      <c r="G20" s="52"/>
    </row>
    <row r="21" spans="1:7" s="145" customFormat="1" ht="15">
      <c r="A21" s="144"/>
      <c r="B21" s="149" t="s">
        <v>10</v>
      </c>
      <c r="C21" s="52">
        <v>86578</v>
      </c>
      <c r="D21" s="52">
        <v>7615.68</v>
      </c>
      <c r="E21" s="52">
        <v>7615.68</v>
      </c>
      <c r="F21" s="52">
        <v>7615.68</v>
      </c>
      <c r="G21" s="52"/>
    </row>
    <row r="22" spans="1:7" s="145" customFormat="1" ht="15">
      <c r="A22" s="144"/>
      <c r="B22" s="149" t="s">
        <v>11</v>
      </c>
      <c r="C22" s="52">
        <v>86578</v>
      </c>
      <c r="D22" s="52">
        <v>7615.68</v>
      </c>
      <c r="E22" s="52">
        <v>7615.68</v>
      </c>
      <c r="F22" s="52">
        <v>7615.68</v>
      </c>
      <c r="G22" s="52"/>
    </row>
    <row r="23" spans="1:7" s="145" customFormat="1" ht="15">
      <c r="A23" s="144"/>
      <c r="B23" s="149" t="s">
        <v>12</v>
      </c>
      <c r="C23" s="52">
        <v>87678</v>
      </c>
      <c r="D23" s="52">
        <v>7725.68</v>
      </c>
      <c r="E23" s="52">
        <v>7725.68</v>
      </c>
      <c r="F23" s="52">
        <v>7725.68</v>
      </c>
      <c r="G23" s="52"/>
    </row>
    <row r="24" spans="1:7" s="145" customFormat="1" ht="15">
      <c r="A24" s="144"/>
      <c r="B24" s="149" t="s">
        <v>13</v>
      </c>
      <c r="C24" s="52">
        <v>87678</v>
      </c>
      <c r="D24" s="52">
        <v>7725.68</v>
      </c>
      <c r="E24" s="52">
        <v>7725.68</v>
      </c>
      <c r="F24" s="52">
        <v>7725.68</v>
      </c>
      <c r="G24" s="52"/>
    </row>
    <row r="25" spans="1:11" s="145" customFormat="1" ht="15">
      <c r="A25" s="144"/>
      <c r="B25" s="149" t="s">
        <v>14</v>
      </c>
      <c r="C25" s="52">
        <v>87678</v>
      </c>
      <c r="D25" s="52">
        <v>7725.68</v>
      </c>
      <c r="E25" s="52">
        <v>7725.68</v>
      </c>
      <c r="F25" s="52">
        <v>7725.68</v>
      </c>
      <c r="G25" s="52"/>
      <c r="H25" s="144"/>
      <c r="I25" s="144"/>
      <c r="J25" s="144"/>
      <c r="K25" s="144"/>
    </row>
    <row r="26" spans="2:7" ht="15">
      <c r="B26" s="149" t="s">
        <v>15</v>
      </c>
      <c r="C26" s="52">
        <v>87678</v>
      </c>
      <c r="D26" s="52">
        <v>7725.68</v>
      </c>
      <c r="E26" s="52">
        <v>7725.68</v>
      </c>
      <c r="F26" s="52">
        <v>7725.68</v>
      </c>
      <c r="G26" s="52"/>
    </row>
    <row r="27" spans="2:7" ht="15">
      <c r="B27" s="149" t="s">
        <v>295</v>
      </c>
      <c r="C27" s="52">
        <v>9944.66</v>
      </c>
      <c r="D27" s="52">
        <v>813.57</v>
      </c>
      <c r="E27" s="52">
        <v>813.57</v>
      </c>
      <c r="F27" s="52">
        <v>813.57</v>
      </c>
      <c r="G27" s="52"/>
    </row>
    <row r="28" spans="2:7" ht="15">
      <c r="B28" s="150" t="s">
        <v>35</v>
      </c>
      <c r="C28" s="51">
        <f>SUM(C15:C27)</f>
        <v>1054380.66</v>
      </c>
      <c r="D28" s="51">
        <f>SUM(D15:D27)</f>
        <v>92751.72999999998</v>
      </c>
      <c r="E28" s="51">
        <f>SUM(E15:E27)</f>
        <v>92751.72999999998</v>
      </c>
      <c r="F28" s="51">
        <f>SUM(F15:F27)</f>
        <v>92751.72999999998</v>
      </c>
      <c r="G28" s="51">
        <f>SUM(G15:G27)</f>
        <v>0</v>
      </c>
    </row>
    <row r="32" spans="2:7" ht="12.75">
      <c r="B32" s="190" t="s">
        <v>576</v>
      </c>
      <c r="C32" s="190"/>
      <c r="D32" s="190"/>
      <c r="E32" s="190"/>
      <c r="F32" s="190"/>
      <c r="G32" s="190"/>
    </row>
    <row r="33" spans="2:7" ht="12.75">
      <c r="B33" s="189" t="s">
        <v>577</v>
      </c>
      <c r="C33" s="190"/>
      <c r="D33" s="190"/>
      <c r="E33" s="190"/>
      <c r="F33" s="190"/>
      <c r="G33" s="190"/>
    </row>
    <row r="34" spans="2:7" ht="12.75">
      <c r="B34" s="190"/>
      <c r="C34" s="190"/>
      <c r="D34" s="190"/>
      <c r="E34" s="190"/>
      <c r="F34" s="190"/>
      <c r="G34" s="190"/>
    </row>
    <row r="35" spans="2:8" ht="12.75">
      <c r="B35" s="145"/>
      <c r="C35" s="145"/>
      <c r="D35" s="145"/>
      <c r="E35" s="145"/>
      <c r="F35" s="145"/>
      <c r="G35" s="148"/>
      <c r="H35" s="148" t="s">
        <v>515</v>
      </c>
    </row>
    <row r="36" spans="2:8" ht="27">
      <c r="B36" s="113" t="s">
        <v>504</v>
      </c>
      <c r="C36" s="114" t="s">
        <v>505</v>
      </c>
      <c r="D36" s="114" t="s">
        <v>517</v>
      </c>
      <c r="E36" s="114" t="s">
        <v>508</v>
      </c>
      <c r="F36" s="114" t="s">
        <v>506</v>
      </c>
      <c r="G36" s="114" t="s">
        <v>1160</v>
      </c>
      <c r="H36" s="114" t="s">
        <v>1161</v>
      </c>
    </row>
    <row r="37" spans="2:8" ht="12.75">
      <c r="B37" s="117"/>
      <c r="C37" s="115" t="s">
        <v>520</v>
      </c>
      <c r="D37" s="115"/>
      <c r="E37" s="116"/>
      <c r="F37" s="115" t="s">
        <v>521</v>
      </c>
      <c r="G37" s="115" t="s">
        <v>522</v>
      </c>
      <c r="H37" s="115" t="s">
        <v>522</v>
      </c>
    </row>
    <row r="38" spans="2:8" ht="15">
      <c r="B38" s="149" t="s">
        <v>4</v>
      </c>
      <c r="C38" s="52">
        <v>82178</v>
      </c>
      <c r="D38" s="52">
        <v>18539.36</v>
      </c>
      <c r="E38" s="52">
        <v>18539.36</v>
      </c>
      <c r="F38" s="52"/>
      <c r="G38" s="52">
        <v>18539.36</v>
      </c>
      <c r="H38" s="52"/>
    </row>
    <row r="39" spans="2:8" ht="15">
      <c r="B39" s="149" t="s">
        <v>5</v>
      </c>
      <c r="C39" s="52">
        <v>90978</v>
      </c>
      <c r="D39" s="52">
        <v>20524.64</v>
      </c>
      <c r="E39" s="52">
        <v>20524.64</v>
      </c>
      <c r="F39" s="52"/>
      <c r="G39" s="52">
        <v>20524.64</v>
      </c>
      <c r="H39" s="52"/>
    </row>
    <row r="40" spans="2:8" ht="15">
      <c r="B40" s="149" t="s">
        <v>6</v>
      </c>
      <c r="C40" s="52">
        <v>86578</v>
      </c>
      <c r="D40" s="52">
        <v>19532</v>
      </c>
      <c r="E40" s="52">
        <v>19532</v>
      </c>
      <c r="F40" s="52"/>
      <c r="G40" s="52">
        <v>19532</v>
      </c>
      <c r="H40" s="52"/>
    </row>
    <row r="41" spans="2:8" ht="15">
      <c r="B41" s="149" t="s">
        <v>7</v>
      </c>
      <c r="C41" s="52">
        <v>86578</v>
      </c>
      <c r="D41" s="52">
        <v>19532</v>
      </c>
      <c r="E41" s="52">
        <v>19532</v>
      </c>
      <c r="F41" s="52"/>
      <c r="G41" s="52">
        <v>19532</v>
      </c>
      <c r="H41" s="52"/>
    </row>
    <row r="42" spans="2:8" ht="15">
      <c r="B42" s="149" t="s">
        <v>8</v>
      </c>
      <c r="C42" s="52">
        <v>87678</v>
      </c>
      <c r="D42" s="52">
        <v>19532</v>
      </c>
      <c r="E42" s="52">
        <v>19532</v>
      </c>
      <c r="F42" s="52"/>
      <c r="G42" s="52">
        <v>19532</v>
      </c>
      <c r="H42" s="52"/>
    </row>
    <row r="43" spans="2:8" ht="15">
      <c r="B43" s="149" t="s">
        <v>9</v>
      </c>
      <c r="C43" s="52">
        <v>86578</v>
      </c>
      <c r="D43" s="52">
        <v>19532</v>
      </c>
      <c r="E43" s="52">
        <v>19532</v>
      </c>
      <c r="F43" s="52"/>
      <c r="G43" s="52">
        <v>19532</v>
      </c>
      <c r="H43" s="52"/>
    </row>
    <row r="44" spans="2:8" ht="15">
      <c r="B44" s="149" t="s">
        <v>10</v>
      </c>
      <c r="C44" s="52">
        <v>86578</v>
      </c>
      <c r="D44" s="52">
        <v>19341.72</v>
      </c>
      <c r="E44" s="52">
        <v>19341.72</v>
      </c>
      <c r="F44" s="52"/>
      <c r="G44" s="52">
        <v>19341.72</v>
      </c>
      <c r="H44" s="52"/>
    </row>
    <row r="45" spans="2:8" ht="15">
      <c r="B45" s="149" t="s">
        <v>11</v>
      </c>
      <c r="C45" s="52">
        <v>86578</v>
      </c>
      <c r="D45" s="52">
        <v>19341.74</v>
      </c>
      <c r="E45" s="52">
        <v>19341.74</v>
      </c>
      <c r="F45" s="52"/>
      <c r="G45" s="52">
        <v>19341.74</v>
      </c>
      <c r="H45" s="52"/>
    </row>
    <row r="46" spans="2:8" ht="15">
      <c r="B46" s="149" t="s">
        <v>12</v>
      </c>
      <c r="C46" s="52">
        <v>87678</v>
      </c>
      <c r="D46" s="52">
        <v>19621.59</v>
      </c>
      <c r="E46" s="52">
        <v>19621.59</v>
      </c>
      <c r="F46" s="52"/>
      <c r="G46" s="52">
        <v>19621.59</v>
      </c>
      <c r="H46" s="52"/>
    </row>
    <row r="47" spans="2:8" ht="15">
      <c r="B47" s="149" t="s">
        <v>13</v>
      </c>
      <c r="C47" s="52">
        <v>87678</v>
      </c>
      <c r="D47" s="52">
        <v>19621.61</v>
      </c>
      <c r="E47" s="52">
        <v>19621.61</v>
      </c>
      <c r="F47" s="52"/>
      <c r="G47" s="52">
        <v>19621.61</v>
      </c>
      <c r="H47" s="52"/>
    </row>
    <row r="48" spans="2:8" ht="15">
      <c r="B48" s="149" t="s">
        <v>14</v>
      </c>
      <c r="C48" s="52">
        <v>87678</v>
      </c>
      <c r="D48" s="52">
        <v>19621.59</v>
      </c>
      <c r="E48" s="52">
        <v>19621.59</v>
      </c>
      <c r="F48" s="52"/>
      <c r="G48" s="52">
        <v>19621.59</v>
      </c>
      <c r="H48" s="52"/>
    </row>
    <row r="49" spans="2:8" ht="15">
      <c r="B49" s="149" t="s">
        <v>15</v>
      </c>
      <c r="C49" s="52">
        <v>87678</v>
      </c>
      <c r="D49" s="52">
        <v>19621.59</v>
      </c>
      <c r="E49" s="52">
        <v>19621.59</v>
      </c>
      <c r="F49" s="52"/>
      <c r="G49" s="52">
        <v>19621.59</v>
      </c>
      <c r="H49" s="52"/>
    </row>
    <row r="50" spans="2:8" ht="15">
      <c r="B50" s="149" t="s">
        <v>295</v>
      </c>
      <c r="C50" s="52">
        <v>9944.66</v>
      </c>
      <c r="D50" s="52">
        <v>2243.52</v>
      </c>
      <c r="E50" s="52">
        <v>2243.52</v>
      </c>
      <c r="F50" s="52"/>
      <c r="G50" s="52">
        <v>2243.52</v>
      </c>
      <c r="H50" s="52"/>
    </row>
    <row r="51" spans="2:8" ht="15">
      <c r="B51" s="150" t="s">
        <v>35</v>
      </c>
      <c r="C51" s="51">
        <f aca="true" t="shared" si="0" ref="C51:H51">SUM(C38:C50)</f>
        <v>1054380.66</v>
      </c>
      <c r="D51" s="51">
        <f t="shared" si="0"/>
        <v>236605.35999999996</v>
      </c>
      <c r="E51" s="51">
        <f t="shared" si="0"/>
        <v>236605.35999999996</v>
      </c>
      <c r="F51" s="51">
        <f t="shared" si="0"/>
        <v>0</v>
      </c>
      <c r="G51" s="51">
        <f t="shared" si="0"/>
        <v>236605.35999999996</v>
      </c>
      <c r="H51" s="51">
        <f t="shared" si="0"/>
        <v>0</v>
      </c>
    </row>
    <row r="55" ht="12.75">
      <c r="B55" s="111" t="s">
        <v>579</v>
      </c>
    </row>
    <row r="56" ht="12.75">
      <c r="B56" s="112" t="s">
        <v>578</v>
      </c>
    </row>
    <row r="57" ht="12.75">
      <c r="B57" s="112" t="s">
        <v>525</v>
      </c>
    </row>
    <row r="58" ht="12.75">
      <c r="B58" s="112" t="s">
        <v>526</v>
      </c>
    </row>
    <row r="59" ht="12.75">
      <c r="B59" s="160" t="s">
        <v>1165</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75" operator="equal" stopIfTrue="1">
      <formula>""</formula>
    </cfRule>
  </conditionalFormatting>
  <conditionalFormatting sqref="C15:G27">
    <cfRule type="cellIs" priority="11" dxfId="75" operator="equal" stopIfTrue="1">
      <formula>""</formula>
    </cfRule>
  </conditionalFormatting>
  <conditionalFormatting sqref="C15:G27">
    <cfRule type="cellIs" priority="10" dxfId="75" operator="equal" stopIfTrue="1">
      <formula>""</formula>
    </cfRule>
  </conditionalFormatting>
  <conditionalFormatting sqref="C38:G50">
    <cfRule type="cellIs" priority="9" dxfId="75" operator="equal" stopIfTrue="1">
      <formula>""</formula>
    </cfRule>
  </conditionalFormatting>
  <conditionalFormatting sqref="F15:G28">
    <cfRule type="cellIs" priority="8" dxfId="75" operator="equal" stopIfTrue="1">
      <formula>""</formula>
    </cfRule>
  </conditionalFormatting>
  <conditionalFormatting sqref="F15:G27">
    <cfRule type="cellIs" priority="7" dxfId="75" operator="equal" stopIfTrue="1">
      <formula>""</formula>
    </cfRule>
  </conditionalFormatting>
  <conditionalFormatting sqref="F15:G27">
    <cfRule type="cellIs" priority="6" dxfId="75" operator="equal" stopIfTrue="1">
      <formula>""</formula>
    </cfRule>
  </conditionalFormatting>
  <conditionalFormatting sqref="G38:H51">
    <cfRule type="cellIs" priority="5" dxfId="75" operator="equal" stopIfTrue="1">
      <formula>""</formula>
    </cfRule>
  </conditionalFormatting>
  <conditionalFormatting sqref="G38:H50">
    <cfRule type="cellIs" priority="4" dxfId="75" operator="equal" stopIfTrue="1">
      <formula>""</formula>
    </cfRule>
  </conditionalFormatting>
  <conditionalFormatting sqref="G38:H50">
    <cfRule type="cellIs" priority="3" dxfId="75" operator="equal" stopIfTrue="1">
      <formula>""</formula>
    </cfRule>
  </conditionalFormatting>
  <conditionalFormatting sqref="C38:C50">
    <cfRule type="cellIs" priority="2" dxfId="75" operator="equal" stopIfTrue="1">
      <formula>""</formula>
    </cfRule>
  </conditionalFormatting>
  <conditionalFormatting sqref="C38:C50">
    <cfRule type="cellIs" priority="1" dxfId="75"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tabSelected="1" zoomScalePageLayoutView="0" workbookViewId="0" topLeftCell="A1">
      <selection activeCell="I12" sqref="I12:I24"/>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
      <c r="B1" s="135"/>
      <c r="C1" s="137"/>
      <c r="D1" s="137"/>
      <c r="E1" s="137"/>
      <c r="F1" s="138"/>
    </row>
    <row r="2" spans="2:10" s="139" customFormat="1" ht="15.75" customHeight="1">
      <c r="B2" s="191" t="str">
        <f>"APLICATIVO DE INFORMAÇÕES MUNICIPAIS ESTRUTURADAS "&amp;BDValores!E2&amp;" - PRESTAÇÃO DE CONTAS DA CÂMARA MUNICIPAL"</f>
        <v>APLICATIVO DE INFORMAÇÕES MUNICIPAIS ESTRUTURADAS 2018 - PRESTAÇÃO DE CONTAS DA CÂMARA MUNICIPAL</v>
      </c>
      <c r="C2" s="191"/>
      <c r="D2" s="191"/>
      <c r="E2" s="191"/>
      <c r="F2" s="191"/>
      <c r="G2" s="191"/>
      <c r="H2" s="191"/>
      <c r="I2" s="191"/>
      <c r="J2" s="191"/>
    </row>
    <row r="3" spans="2:10" s="139" customFormat="1" ht="12.75">
      <c r="B3" s="196" t="str">
        <f>IF(SUM!$G$3="","","CÂMARA MUNICIPAL - "&amp;UPPER(SUM!G3))</f>
        <v>CÂMARA MUNICIPAL - FEIRA NOVA</v>
      </c>
      <c r="C3" s="196"/>
      <c r="D3" s="196"/>
      <c r="E3" s="196"/>
      <c r="F3" s="196"/>
      <c r="G3" s="196"/>
      <c r="H3" s="196"/>
      <c r="I3" s="196"/>
      <c r="J3" s="196"/>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
      <c r="A6" s="142"/>
      <c r="B6" s="197" t="s">
        <v>1596</v>
      </c>
      <c r="C6" s="197"/>
      <c r="D6" s="197"/>
      <c r="E6" s="197"/>
      <c r="F6" s="197"/>
      <c r="G6" s="197"/>
      <c r="H6" s="197"/>
      <c r="I6" s="197"/>
      <c r="J6" s="197"/>
      <c r="K6" s="142"/>
    </row>
    <row r="7" spans="1:11" s="138" customFormat="1" ht="15">
      <c r="A7" s="142"/>
      <c r="C7" s="161"/>
      <c r="D7" s="161"/>
      <c r="E7" s="161"/>
      <c r="H7" s="143"/>
      <c r="I7" s="143"/>
      <c r="J7" s="143"/>
      <c r="K7" s="142"/>
    </row>
    <row r="8" spans="1:11" s="138" customFormat="1" ht="15">
      <c r="A8" s="142"/>
      <c r="B8" s="198" t="s">
        <v>1488</v>
      </c>
      <c r="C8" s="198"/>
      <c r="D8" s="198"/>
      <c r="E8" s="198"/>
      <c r="G8" s="198" t="s">
        <v>1489</v>
      </c>
      <c r="H8" s="198"/>
      <c r="I8" s="198"/>
      <c r="J8" s="198"/>
      <c r="K8" s="142"/>
    </row>
    <row r="9" spans="1:11" s="138" customFormat="1" ht="15">
      <c r="A9" s="142"/>
      <c r="C9" s="161"/>
      <c r="D9" s="161"/>
      <c r="E9" s="161"/>
      <c r="H9" s="161"/>
      <c r="I9" s="161"/>
      <c r="J9" s="161"/>
      <c r="K9" s="142"/>
    </row>
    <row r="10" spans="1:11" s="138" customFormat="1" ht="30.75">
      <c r="A10" s="162"/>
      <c r="B10" s="19" t="s">
        <v>18</v>
      </c>
      <c r="C10" s="163" t="s">
        <v>1598</v>
      </c>
      <c r="D10" s="163" t="s">
        <v>1597</v>
      </c>
      <c r="E10" s="163" t="s">
        <v>1490</v>
      </c>
      <c r="G10" s="19" t="s">
        <v>18</v>
      </c>
      <c r="H10" s="163" t="s">
        <v>1598</v>
      </c>
      <c r="I10" s="163" t="s">
        <v>1597</v>
      </c>
      <c r="J10" s="163" t="s">
        <v>1490</v>
      </c>
      <c r="K10" s="142"/>
    </row>
    <row r="11" spans="1:10" s="144" customFormat="1" ht="15">
      <c r="A11" s="164"/>
      <c r="B11" s="24"/>
      <c r="C11" s="25"/>
      <c r="D11" s="25"/>
      <c r="E11" s="25"/>
      <c r="F11" s="165"/>
      <c r="G11" s="24"/>
      <c r="H11" s="32"/>
      <c r="I11" s="32"/>
      <c r="J11" s="32"/>
    </row>
    <row r="12" spans="1:10" s="144" customFormat="1" ht="15">
      <c r="A12" s="164"/>
      <c r="B12" s="166" t="s">
        <v>4</v>
      </c>
      <c r="C12" s="52">
        <v>82178</v>
      </c>
      <c r="D12" s="167">
        <v>0</v>
      </c>
      <c r="E12" s="32">
        <f>C12+D12</f>
        <v>82178</v>
      </c>
      <c r="F12" s="165"/>
      <c r="G12" s="166" t="s">
        <v>4</v>
      </c>
      <c r="H12" s="52">
        <v>5297.65</v>
      </c>
      <c r="I12" s="167">
        <v>0</v>
      </c>
      <c r="J12" s="32">
        <f>H12+I12</f>
        <v>5297.65</v>
      </c>
    </row>
    <row r="13" spans="1:10" s="144" customFormat="1" ht="15">
      <c r="A13" s="164"/>
      <c r="B13" s="166" t="s">
        <v>5</v>
      </c>
      <c r="C13" s="52">
        <v>90978</v>
      </c>
      <c r="D13" s="167">
        <v>0</v>
      </c>
      <c r="E13" s="32">
        <f aca="true" t="shared" si="0" ref="E13:E24">C13+D13</f>
        <v>90978</v>
      </c>
      <c r="F13" s="165">
        <f>IF(C13="",1,0)</f>
        <v>0</v>
      </c>
      <c r="G13" s="166" t="s">
        <v>5</v>
      </c>
      <c r="H13" s="52">
        <v>5297.65</v>
      </c>
      <c r="I13" s="167">
        <v>0</v>
      </c>
      <c r="J13" s="32">
        <f aca="true" t="shared" si="1" ref="J13:J24">H13+I13</f>
        <v>5297.65</v>
      </c>
    </row>
    <row r="14" spans="1:10" s="144" customFormat="1" ht="15">
      <c r="A14" s="164"/>
      <c r="B14" s="166" t="s">
        <v>6</v>
      </c>
      <c r="C14" s="52">
        <v>86578</v>
      </c>
      <c r="D14" s="167">
        <v>0</v>
      </c>
      <c r="E14" s="32">
        <f t="shared" si="0"/>
        <v>86578</v>
      </c>
      <c r="F14" s="165">
        <f>IF(C14="",1,0)</f>
        <v>0</v>
      </c>
      <c r="G14" s="166" t="s">
        <v>6</v>
      </c>
      <c r="H14" s="52">
        <v>5297.65</v>
      </c>
      <c r="I14" s="167">
        <v>0</v>
      </c>
      <c r="J14" s="32">
        <f t="shared" si="1"/>
        <v>5297.65</v>
      </c>
    </row>
    <row r="15" spans="1:10" s="144" customFormat="1" ht="15">
      <c r="A15" s="164"/>
      <c r="B15" s="166" t="s">
        <v>7</v>
      </c>
      <c r="C15" s="52">
        <v>86578</v>
      </c>
      <c r="D15" s="167">
        <v>0</v>
      </c>
      <c r="E15" s="32">
        <f t="shared" si="0"/>
        <v>86578</v>
      </c>
      <c r="F15" s="165">
        <f>IF(C15="",1,0)</f>
        <v>0</v>
      </c>
      <c r="G15" s="166" t="s">
        <v>7</v>
      </c>
      <c r="H15" s="52">
        <v>6051.65</v>
      </c>
      <c r="I15" s="167">
        <v>0</v>
      </c>
      <c r="J15" s="32">
        <f t="shared" si="1"/>
        <v>6051.65</v>
      </c>
    </row>
    <row r="16" spans="2:10" ht="15">
      <c r="B16" s="166" t="s">
        <v>8</v>
      </c>
      <c r="C16" s="52">
        <v>87678</v>
      </c>
      <c r="D16" s="167">
        <v>0</v>
      </c>
      <c r="E16" s="32">
        <f t="shared" si="0"/>
        <v>87678</v>
      </c>
      <c r="G16" s="166" t="s">
        <v>8</v>
      </c>
      <c r="H16" s="52">
        <v>6051.65</v>
      </c>
      <c r="I16" s="167">
        <v>0</v>
      </c>
      <c r="J16" s="32">
        <f t="shared" si="1"/>
        <v>6051.65</v>
      </c>
    </row>
    <row r="17" spans="2:10" ht="15">
      <c r="B17" s="166" t="s">
        <v>9</v>
      </c>
      <c r="C17" s="52">
        <v>86578</v>
      </c>
      <c r="D17" s="167">
        <v>0</v>
      </c>
      <c r="E17" s="32">
        <f t="shared" si="0"/>
        <v>86578</v>
      </c>
      <c r="G17" s="166" t="s">
        <v>9</v>
      </c>
      <c r="H17" s="52">
        <v>6051.65</v>
      </c>
      <c r="I17" s="167">
        <v>0</v>
      </c>
      <c r="J17" s="32">
        <f t="shared" si="1"/>
        <v>6051.65</v>
      </c>
    </row>
    <row r="18" spans="2:10" ht="15">
      <c r="B18" s="166" t="s">
        <v>10</v>
      </c>
      <c r="C18" s="52">
        <v>86578</v>
      </c>
      <c r="D18" s="167">
        <v>0</v>
      </c>
      <c r="E18" s="32">
        <f t="shared" si="0"/>
        <v>86578</v>
      </c>
      <c r="G18" s="166" t="s">
        <v>10</v>
      </c>
      <c r="H18" s="52">
        <v>6051.65</v>
      </c>
      <c r="I18" s="167">
        <v>0</v>
      </c>
      <c r="J18" s="32">
        <f t="shared" si="1"/>
        <v>6051.65</v>
      </c>
    </row>
    <row r="19" spans="2:10" ht="15">
      <c r="B19" s="166" t="s">
        <v>11</v>
      </c>
      <c r="C19" s="52">
        <v>86578</v>
      </c>
      <c r="D19" s="167">
        <v>0</v>
      </c>
      <c r="E19" s="32">
        <f t="shared" si="0"/>
        <v>86578</v>
      </c>
      <c r="G19" s="166" t="s">
        <v>11</v>
      </c>
      <c r="H19" s="52">
        <v>6051.65</v>
      </c>
      <c r="I19" s="167">
        <v>0</v>
      </c>
      <c r="J19" s="32">
        <f t="shared" si="1"/>
        <v>6051.65</v>
      </c>
    </row>
    <row r="20" spans="2:10" ht="15">
      <c r="B20" s="166" t="s">
        <v>12</v>
      </c>
      <c r="C20" s="52">
        <v>87678</v>
      </c>
      <c r="D20" s="167">
        <v>0</v>
      </c>
      <c r="E20" s="32">
        <f t="shared" si="0"/>
        <v>87678</v>
      </c>
      <c r="G20" s="166" t="s">
        <v>12</v>
      </c>
      <c r="H20" s="52">
        <v>6051.65</v>
      </c>
      <c r="I20" s="167">
        <v>0</v>
      </c>
      <c r="J20" s="32">
        <f t="shared" si="1"/>
        <v>6051.65</v>
      </c>
    </row>
    <row r="21" spans="2:10" ht="15">
      <c r="B21" s="166" t="s">
        <v>13</v>
      </c>
      <c r="C21" s="52">
        <v>87678</v>
      </c>
      <c r="D21" s="167">
        <v>0</v>
      </c>
      <c r="E21" s="32">
        <f t="shared" si="0"/>
        <v>87678</v>
      </c>
      <c r="G21" s="166" t="s">
        <v>13</v>
      </c>
      <c r="H21" s="52">
        <v>6051.65</v>
      </c>
      <c r="I21" s="167">
        <v>0</v>
      </c>
      <c r="J21" s="32">
        <f t="shared" si="1"/>
        <v>6051.65</v>
      </c>
    </row>
    <row r="22" spans="2:10" ht="15">
      <c r="B22" s="166" t="s">
        <v>14</v>
      </c>
      <c r="C22" s="52">
        <v>87678</v>
      </c>
      <c r="D22" s="167">
        <v>0</v>
      </c>
      <c r="E22" s="32">
        <f t="shared" si="0"/>
        <v>87678</v>
      </c>
      <c r="G22" s="166" t="s">
        <v>14</v>
      </c>
      <c r="H22" s="52">
        <v>6051.65</v>
      </c>
      <c r="I22" s="167">
        <v>0</v>
      </c>
      <c r="J22" s="32">
        <f t="shared" si="1"/>
        <v>6051.65</v>
      </c>
    </row>
    <row r="23" spans="2:10" ht="15">
      <c r="B23" s="166" t="s">
        <v>15</v>
      </c>
      <c r="C23" s="52">
        <v>87678</v>
      </c>
      <c r="D23" s="167">
        <v>0</v>
      </c>
      <c r="E23" s="32">
        <f t="shared" si="0"/>
        <v>87678</v>
      </c>
      <c r="G23" s="166" t="s">
        <v>15</v>
      </c>
      <c r="H23" s="52">
        <v>6051.65</v>
      </c>
      <c r="I23" s="167">
        <v>0</v>
      </c>
      <c r="J23" s="32">
        <f t="shared" si="1"/>
        <v>6051.65</v>
      </c>
    </row>
    <row r="24" spans="2:10" ht="15">
      <c r="B24" s="166" t="s">
        <v>295</v>
      </c>
      <c r="C24" s="52">
        <v>9944.66</v>
      </c>
      <c r="D24" s="167">
        <v>0</v>
      </c>
      <c r="E24" s="32">
        <f t="shared" si="0"/>
        <v>9944.66</v>
      </c>
      <c r="G24" s="166" t="s">
        <v>295</v>
      </c>
      <c r="H24" s="52">
        <v>6186.65</v>
      </c>
      <c r="I24" s="167">
        <v>0</v>
      </c>
      <c r="J24" s="32">
        <f t="shared" si="1"/>
        <v>6186.65</v>
      </c>
    </row>
    <row r="25" spans="2:10" ht="15">
      <c r="B25" s="169" t="s">
        <v>35</v>
      </c>
      <c r="C25" s="30">
        <f>SUM(C12:C24)</f>
        <v>1054380.66</v>
      </c>
      <c r="D25" s="30">
        <f>SUM(D12:D24)</f>
        <v>0</v>
      </c>
      <c r="E25" s="30">
        <f>SUM(E12:E24)</f>
        <v>1054380.66</v>
      </c>
      <c r="G25" s="169" t="s">
        <v>35</v>
      </c>
      <c r="H25" s="30">
        <f>SUM(H12:H24)</f>
        <v>76544.45</v>
      </c>
      <c r="I25" s="30">
        <f>SUM(I12:I24)</f>
        <v>0</v>
      </c>
      <c r="J25" s="30">
        <f>SUM(J12:J24)</f>
        <v>76544.45</v>
      </c>
    </row>
    <row r="26" ht="15">
      <c r="B26" s="166"/>
    </row>
  </sheetData>
  <sheetProtection password="C61A" sheet="1" selectLockedCells="1"/>
  <mergeCells count="5">
    <mergeCell ref="B2:J2"/>
    <mergeCell ref="B3:J3"/>
    <mergeCell ref="B6:J6"/>
    <mergeCell ref="B8:E8"/>
    <mergeCell ref="G8:J8"/>
  </mergeCells>
  <conditionalFormatting sqref="C25:E25 D12:E24">
    <cfRule type="cellIs" priority="11" dxfId="75" operator="equal" stopIfTrue="1">
      <formula>""</formula>
    </cfRule>
  </conditionalFormatting>
  <conditionalFormatting sqref="H11:J11">
    <cfRule type="expression" priority="10" dxfId="72" stopIfTrue="1">
      <formula>$G31&lt;&gt;$L31</formula>
    </cfRule>
  </conditionalFormatting>
  <conditionalFormatting sqref="H25:J25 I12:J24">
    <cfRule type="cellIs" priority="9" dxfId="75" operator="equal" stopIfTrue="1">
      <formula>""</formula>
    </cfRule>
  </conditionalFormatting>
  <conditionalFormatting sqref="C11:E11">
    <cfRule type="expression" priority="8" dxfId="72" stopIfTrue="1">
      <formula>#REF!&lt;&gt;$L11</formula>
    </cfRule>
  </conditionalFormatting>
  <conditionalFormatting sqref="I25:J25">
    <cfRule type="cellIs" priority="7" dxfId="75" operator="equal" stopIfTrue="1">
      <formula>""</formula>
    </cfRule>
  </conditionalFormatting>
  <conditionalFormatting sqref="H25:J25">
    <cfRule type="cellIs" priority="6" dxfId="75" operator="equal" stopIfTrue="1">
      <formula>""</formula>
    </cfRule>
  </conditionalFormatting>
  <conditionalFormatting sqref="J12:J24">
    <cfRule type="cellIs" priority="5" dxfId="75" operator="equal" stopIfTrue="1">
      <formula>""</formula>
    </cfRule>
  </conditionalFormatting>
  <conditionalFormatting sqref="C12:C24">
    <cfRule type="cellIs" priority="4" dxfId="75" operator="equal" stopIfTrue="1">
      <formula>""</formula>
    </cfRule>
  </conditionalFormatting>
  <conditionalFormatting sqref="C12:C24">
    <cfRule type="cellIs" priority="3" dxfId="75" operator="equal" stopIfTrue="1">
      <formula>""</formula>
    </cfRule>
  </conditionalFormatting>
  <conditionalFormatting sqref="C12:C24">
    <cfRule type="cellIs" priority="2" dxfId="75" operator="equal" stopIfTrue="1">
      <formula>""</formula>
    </cfRule>
  </conditionalFormatting>
  <conditionalFormatting sqref="H12:H24">
    <cfRule type="cellIs" priority="1" dxfId="75"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3.5">
      <c r="B1" s="92" t="s">
        <v>535</v>
      </c>
    </row>
    <row r="2" spans="2:5" ht="13.5">
      <c r="B2" s="92" t="s">
        <v>494</v>
      </c>
      <c r="D2" s="70"/>
      <c r="E2" s="97">
        <v>2018</v>
      </c>
    </row>
    <row r="4" spans="2:9" ht="13.5">
      <c r="B4" s="92" t="s">
        <v>487</v>
      </c>
      <c r="C4" s="94" t="s">
        <v>493</v>
      </c>
      <c r="D4" s="94" t="s">
        <v>492</v>
      </c>
      <c r="E4" s="94" t="s">
        <v>491</v>
      </c>
      <c r="F4" s="95" t="s">
        <v>490</v>
      </c>
      <c r="G4" s="95" t="s">
        <v>489</v>
      </c>
      <c r="H4" s="95" t="s">
        <v>488</v>
      </c>
      <c r="I4" s="96" t="s">
        <v>496</v>
      </c>
    </row>
    <row r="5" spans="2:9" ht="13.5">
      <c r="B5" s="75" t="str">
        <f>INDEX(SUM!D:D,MATCH(SUM!$F$3,SUM!B:B,0),0)</f>
        <v>P056</v>
      </c>
      <c r="C5" s="74">
        <v>106</v>
      </c>
      <c r="D5" s="71" t="s">
        <v>1019</v>
      </c>
      <c r="E5" s="74">
        <f>E2</f>
        <v>2018</v>
      </c>
      <c r="F5" s="70" t="s">
        <v>581</v>
      </c>
      <c r="G5" s="75" t="s">
        <v>221</v>
      </c>
      <c r="H5" s="72" t="s">
        <v>639</v>
      </c>
      <c r="I5" s="151">
        <f>'07'!D10</f>
        <v>1385291.6199999999</v>
      </c>
    </row>
    <row r="6" spans="2:9" ht="13.5">
      <c r="B6" s="75" t="str">
        <f>INDEX(SUM!D:D,MATCH(SUM!$F$3,SUM!B:B,0),0)</f>
        <v>P056</v>
      </c>
      <c r="C6" s="74">
        <v>106</v>
      </c>
      <c r="D6" s="71" t="s">
        <v>1019</v>
      </c>
      <c r="E6" s="74">
        <f>E5</f>
        <v>2018</v>
      </c>
      <c r="F6" s="70" t="s">
        <v>582</v>
      </c>
      <c r="G6" s="75" t="s">
        <v>222</v>
      </c>
      <c r="H6" s="72" t="s">
        <v>640</v>
      </c>
      <c r="I6" s="151">
        <f>'07'!D11</f>
        <v>1385291.6199999999</v>
      </c>
    </row>
    <row r="7" spans="2:9" ht="13.5">
      <c r="B7" s="75" t="str">
        <f>INDEX(SUM!D:D,MATCH(SUM!$F$3,SUM!B:B,0),0)</f>
        <v>P056</v>
      </c>
      <c r="C7" s="74">
        <v>106</v>
      </c>
      <c r="D7" s="71" t="s">
        <v>1019</v>
      </c>
      <c r="E7" s="74">
        <f aca="true" t="shared" si="0" ref="E7:E70">E6</f>
        <v>2018</v>
      </c>
      <c r="F7" s="70" t="s">
        <v>583</v>
      </c>
      <c r="G7" s="75" t="s">
        <v>223</v>
      </c>
      <c r="H7" s="72" t="s">
        <v>641</v>
      </c>
      <c r="I7" s="151">
        <f>'07'!D12</f>
        <v>0</v>
      </c>
    </row>
    <row r="8" spans="2:9" ht="13.5">
      <c r="B8" s="75" t="str">
        <f>INDEX(SUM!D:D,MATCH(SUM!$F$3,SUM!B:B,0),0)</f>
        <v>P056</v>
      </c>
      <c r="C8" s="74">
        <v>106</v>
      </c>
      <c r="D8" s="71" t="s">
        <v>1019</v>
      </c>
      <c r="E8" s="74">
        <f t="shared" si="0"/>
        <v>2018</v>
      </c>
      <c r="F8" s="70" t="s">
        <v>584</v>
      </c>
      <c r="G8" s="75" t="s">
        <v>224</v>
      </c>
      <c r="H8" s="72" t="s">
        <v>642</v>
      </c>
      <c r="I8" s="151">
        <f>'07'!D13</f>
        <v>0</v>
      </c>
    </row>
    <row r="9" spans="2:9" ht="13.5">
      <c r="B9" s="75" t="str">
        <f>INDEX(SUM!D:D,MATCH(SUM!$F$3,SUM!B:B,0),0)</f>
        <v>P056</v>
      </c>
      <c r="C9" s="74">
        <v>106</v>
      </c>
      <c r="D9" s="71" t="s">
        <v>1019</v>
      </c>
      <c r="E9" s="74">
        <f t="shared" si="0"/>
        <v>2018</v>
      </c>
      <c r="F9" s="70" t="s">
        <v>585</v>
      </c>
      <c r="G9" s="75" t="s">
        <v>225</v>
      </c>
      <c r="H9" s="72" t="s">
        <v>643</v>
      </c>
      <c r="I9" s="151">
        <f>'07'!D14</f>
        <v>1132403.97</v>
      </c>
    </row>
    <row r="10" spans="2:9" ht="13.5">
      <c r="B10" s="75" t="str">
        <f>INDEX(SUM!D:D,MATCH(SUM!$F$3,SUM!B:B,0),0)</f>
        <v>P056</v>
      </c>
      <c r="C10" s="74">
        <v>106</v>
      </c>
      <c r="D10" s="71" t="s">
        <v>1019</v>
      </c>
      <c r="E10" s="74">
        <f t="shared" si="0"/>
        <v>2018</v>
      </c>
      <c r="F10" s="70" t="s">
        <v>586</v>
      </c>
      <c r="G10" s="75" t="s">
        <v>226</v>
      </c>
      <c r="H10" s="72" t="s">
        <v>644</v>
      </c>
      <c r="I10" s="151">
        <f>'07'!D15</f>
        <v>252887.65</v>
      </c>
    </row>
    <row r="11" spans="2:9" ht="13.5">
      <c r="B11" s="75" t="str">
        <f>INDEX(SUM!D:D,MATCH(SUM!$F$3,SUM!B:B,0),0)</f>
        <v>P056</v>
      </c>
      <c r="C11" s="74">
        <v>106</v>
      </c>
      <c r="D11" s="71" t="s">
        <v>1019</v>
      </c>
      <c r="E11" s="74">
        <f t="shared" si="0"/>
        <v>2018</v>
      </c>
      <c r="F11" s="70" t="s">
        <v>587</v>
      </c>
      <c r="G11" s="75" t="s">
        <v>227</v>
      </c>
      <c r="H11" s="72" t="s">
        <v>645</v>
      </c>
      <c r="I11" s="151">
        <f>'07'!D16</f>
        <v>0</v>
      </c>
    </row>
    <row r="12" spans="2:9" ht="13.5">
      <c r="B12" s="75" t="str">
        <f>INDEX(SUM!D:D,MATCH(SUM!$F$3,SUM!B:B,0),0)</f>
        <v>P056</v>
      </c>
      <c r="C12" s="74">
        <v>106</v>
      </c>
      <c r="D12" s="71" t="s">
        <v>1019</v>
      </c>
      <c r="E12" s="74">
        <f t="shared" si="0"/>
        <v>2018</v>
      </c>
      <c r="F12" s="70" t="s">
        <v>588</v>
      </c>
      <c r="G12" s="75" t="s">
        <v>228</v>
      </c>
      <c r="H12" s="72" t="s">
        <v>646</v>
      </c>
      <c r="I12" s="151">
        <f>'07'!D17</f>
        <v>0</v>
      </c>
    </row>
    <row r="13" spans="2:9" ht="13.5">
      <c r="B13" s="75" t="str">
        <f>INDEX(SUM!D:D,MATCH(SUM!$F$3,SUM!B:B,0),0)</f>
        <v>P056</v>
      </c>
      <c r="C13" s="74">
        <v>106</v>
      </c>
      <c r="D13" s="71" t="s">
        <v>1019</v>
      </c>
      <c r="E13" s="74">
        <f t="shared" si="0"/>
        <v>2018</v>
      </c>
      <c r="F13" s="70" t="s">
        <v>589</v>
      </c>
      <c r="G13" s="75" t="s">
        <v>229</v>
      </c>
      <c r="H13" s="72" t="s">
        <v>647</v>
      </c>
      <c r="I13" s="151">
        <f>'07'!D18</f>
        <v>0</v>
      </c>
    </row>
    <row r="14" spans="2:9" ht="13.5">
      <c r="B14" s="75" t="str">
        <f>INDEX(SUM!D:D,MATCH(SUM!$F$3,SUM!B:B,0),0)</f>
        <v>P056</v>
      </c>
      <c r="C14" s="74">
        <v>106</v>
      </c>
      <c r="D14" s="71" t="s">
        <v>1019</v>
      </c>
      <c r="E14" s="74">
        <f t="shared" si="0"/>
        <v>2018</v>
      </c>
      <c r="F14" s="70" t="s">
        <v>590</v>
      </c>
      <c r="G14" s="75" t="s">
        <v>230</v>
      </c>
      <c r="H14" s="72" t="s">
        <v>648</v>
      </c>
      <c r="I14" s="151">
        <f>'07'!D19</f>
        <v>0</v>
      </c>
    </row>
    <row r="15" spans="2:9" ht="13.5">
      <c r="B15" s="75" t="str">
        <f>INDEX(SUM!D:D,MATCH(SUM!$F$3,SUM!B:B,0),0)</f>
        <v>P056</v>
      </c>
      <c r="C15" s="74">
        <v>106</v>
      </c>
      <c r="D15" s="71" t="s">
        <v>1019</v>
      </c>
      <c r="E15" s="74">
        <f t="shared" si="0"/>
        <v>2018</v>
      </c>
      <c r="F15" s="70" t="s">
        <v>1192</v>
      </c>
      <c r="G15" s="75" t="s">
        <v>1200</v>
      </c>
      <c r="H15" s="72" t="s">
        <v>1201</v>
      </c>
      <c r="I15" s="151">
        <f>'07'!D20</f>
        <v>0</v>
      </c>
    </row>
    <row r="16" spans="2:9" ht="13.5">
      <c r="B16" s="75" t="str">
        <f>INDEX(SUM!D:D,MATCH(SUM!$F$3,SUM!B:B,0),0)</f>
        <v>P056</v>
      </c>
      <c r="C16" s="74">
        <v>106</v>
      </c>
      <c r="D16" s="71" t="s">
        <v>1019</v>
      </c>
      <c r="E16" s="74">
        <f t="shared" si="0"/>
        <v>2018</v>
      </c>
      <c r="F16" s="70" t="s">
        <v>591</v>
      </c>
      <c r="G16" s="75" t="s">
        <v>649</v>
      </c>
      <c r="H16" s="72" t="s">
        <v>650</v>
      </c>
      <c r="I16" s="151">
        <f>'07'!D21</f>
        <v>0</v>
      </c>
    </row>
    <row r="17" spans="2:9" ht="13.5">
      <c r="B17" s="75" t="str">
        <f>INDEX(SUM!D:D,MATCH(SUM!$F$3,SUM!B:B,0),0)</f>
        <v>P056</v>
      </c>
      <c r="C17" s="74">
        <v>106</v>
      </c>
      <c r="D17" s="71" t="s">
        <v>1019</v>
      </c>
      <c r="E17" s="74">
        <f t="shared" si="0"/>
        <v>2018</v>
      </c>
      <c r="F17" s="70" t="s">
        <v>592</v>
      </c>
      <c r="G17" s="75" t="s">
        <v>651</v>
      </c>
      <c r="I17" s="151">
        <f>'07'!D22</f>
        <v>0</v>
      </c>
    </row>
    <row r="18" spans="2:9" ht="13.5">
      <c r="B18" s="75" t="str">
        <f>INDEX(SUM!D:D,MATCH(SUM!$F$3,SUM!B:B,0),0)</f>
        <v>P056</v>
      </c>
      <c r="C18" s="74">
        <v>106</v>
      </c>
      <c r="D18" s="71" t="s">
        <v>1019</v>
      </c>
      <c r="E18" s="74">
        <f t="shared" si="0"/>
        <v>2018</v>
      </c>
      <c r="F18" s="70" t="s">
        <v>593</v>
      </c>
      <c r="G18" s="75" t="s">
        <v>652</v>
      </c>
      <c r="I18" s="151">
        <f>'07'!D23</f>
        <v>0</v>
      </c>
    </row>
    <row r="19" spans="2:9" ht="13.5">
      <c r="B19" s="75" t="str">
        <f>INDEX(SUM!D:D,MATCH(SUM!$F$3,SUM!B:B,0),0)</f>
        <v>P056</v>
      </c>
      <c r="C19" s="74">
        <v>106</v>
      </c>
      <c r="D19" s="71" t="s">
        <v>1019</v>
      </c>
      <c r="E19" s="74">
        <f t="shared" si="0"/>
        <v>2018</v>
      </c>
      <c r="F19" s="70" t="s">
        <v>594</v>
      </c>
      <c r="G19" s="75" t="s">
        <v>653</v>
      </c>
      <c r="I19" s="151">
        <f>'07'!D24</f>
        <v>0</v>
      </c>
    </row>
    <row r="20" spans="2:9" ht="13.5">
      <c r="B20" s="75" t="str">
        <f>INDEX(SUM!D:D,MATCH(SUM!$F$3,SUM!B:B,0),0)</f>
        <v>P056</v>
      </c>
      <c r="C20" s="74">
        <v>106</v>
      </c>
      <c r="D20" s="71" t="s">
        <v>1019</v>
      </c>
      <c r="E20" s="74">
        <f t="shared" si="0"/>
        <v>2018</v>
      </c>
      <c r="F20" s="70" t="s">
        <v>595</v>
      </c>
      <c r="G20" s="75" t="s">
        <v>654</v>
      </c>
      <c r="I20" s="151">
        <f>'07'!D25</f>
        <v>0</v>
      </c>
    </row>
    <row r="21" spans="2:9" ht="13.5">
      <c r="B21" s="75" t="str">
        <f>INDEX(SUM!D:D,MATCH(SUM!$F$3,SUM!B:B,0),0)</f>
        <v>P056</v>
      </c>
      <c r="C21" s="74">
        <v>106</v>
      </c>
      <c r="D21" s="71" t="s">
        <v>1019</v>
      </c>
      <c r="E21" s="74">
        <f t="shared" si="0"/>
        <v>2018</v>
      </c>
      <c r="F21" s="70" t="s">
        <v>596</v>
      </c>
      <c r="G21" s="75" t="s">
        <v>655</v>
      </c>
      <c r="I21" s="151">
        <f>'07'!D26</f>
        <v>0</v>
      </c>
    </row>
    <row r="22" spans="2:9" ht="13.5">
      <c r="B22" s="75" t="str">
        <f>INDEX(SUM!D:D,MATCH(SUM!$F$3,SUM!B:B,0),0)</f>
        <v>P056</v>
      </c>
      <c r="C22" s="74">
        <v>106</v>
      </c>
      <c r="D22" s="71" t="s">
        <v>1019</v>
      </c>
      <c r="E22" s="74">
        <f t="shared" si="0"/>
        <v>2018</v>
      </c>
      <c r="F22" s="70" t="s">
        <v>597</v>
      </c>
      <c r="G22" s="75" t="s">
        <v>231</v>
      </c>
      <c r="H22" s="72" t="s">
        <v>656</v>
      </c>
      <c r="I22" s="151">
        <f>'07'!D27</f>
        <v>0</v>
      </c>
    </row>
    <row r="23" spans="2:9" ht="13.5">
      <c r="B23" s="75" t="str">
        <f>INDEX(SUM!D:D,MATCH(SUM!$F$3,SUM!B:B,0),0)</f>
        <v>P056</v>
      </c>
      <c r="C23" s="74">
        <v>106</v>
      </c>
      <c r="D23" s="71" t="s">
        <v>1019</v>
      </c>
      <c r="E23" s="74">
        <f t="shared" si="0"/>
        <v>2018</v>
      </c>
      <c r="F23" s="70" t="s">
        <v>598</v>
      </c>
      <c r="G23" s="75" t="s">
        <v>232</v>
      </c>
      <c r="H23" s="72" t="s">
        <v>657</v>
      </c>
      <c r="I23" s="151">
        <f>'07'!D28</f>
        <v>0</v>
      </c>
    </row>
    <row r="24" spans="2:9" ht="13.5">
      <c r="B24" s="75" t="str">
        <f>INDEX(SUM!D:D,MATCH(SUM!$F$3,SUM!B:B,0),0)</f>
        <v>P056</v>
      </c>
      <c r="C24" s="74">
        <v>106</v>
      </c>
      <c r="D24" s="71" t="s">
        <v>1019</v>
      </c>
      <c r="E24" s="74">
        <f t="shared" si="0"/>
        <v>2018</v>
      </c>
      <c r="F24" s="70" t="s">
        <v>599</v>
      </c>
      <c r="G24" s="75" t="s">
        <v>233</v>
      </c>
      <c r="H24" s="72" t="s">
        <v>658</v>
      </c>
      <c r="I24" s="151">
        <f>'07'!D29</f>
        <v>0</v>
      </c>
    </row>
    <row r="25" spans="2:9" ht="13.5">
      <c r="B25" s="75" t="str">
        <f>INDEX(SUM!D:D,MATCH(SUM!$F$3,SUM!B:B,0),0)</f>
        <v>P056</v>
      </c>
      <c r="C25" s="74">
        <v>106</v>
      </c>
      <c r="D25" s="71" t="s">
        <v>1019</v>
      </c>
      <c r="E25" s="74">
        <f t="shared" si="0"/>
        <v>2018</v>
      </c>
      <c r="F25" s="70" t="s">
        <v>600</v>
      </c>
      <c r="G25" s="75" t="s">
        <v>234</v>
      </c>
      <c r="H25" s="72" t="s">
        <v>659</v>
      </c>
      <c r="I25" s="151">
        <f>'07'!D30</f>
        <v>0</v>
      </c>
    </row>
    <row r="26" spans="2:9" ht="13.5">
      <c r="B26" s="75" t="str">
        <f>INDEX(SUM!D:D,MATCH(SUM!$F$3,SUM!B:B,0),0)</f>
        <v>P056</v>
      </c>
      <c r="C26" s="74">
        <v>106</v>
      </c>
      <c r="D26" s="71" t="s">
        <v>1019</v>
      </c>
      <c r="E26" s="74">
        <f t="shared" si="0"/>
        <v>2018</v>
      </c>
      <c r="F26" s="70" t="s">
        <v>601</v>
      </c>
      <c r="G26" s="75" t="s">
        <v>235</v>
      </c>
      <c r="H26" s="72" t="s">
        <v>660</v>
      </c>
      <c r="I26" s="151">
        <f>'07'!D31</f>
        <v>0</v>
      </c>
    </row>
    <row r="27" spans="2:9" ht="13.5">
      <c r="B27" s="75" t="str">
        <f>INDEX(SUM!D:D,MATCH(SUM!$F$3,SUM!B:B,0),0)</f>
        <v>P056</v>
      </c>
      <c r="C27" s="74">
        <v>106</v>
      </c>
      <c r="D27" s="71" t="s">
        <v>1019</v>
      </c>
      <c r="E27" s="74">
        <f t="shared" si="0"/>
        <v>2018</v>
      </c>
      <c r="F27" s="70" t="s">
        <v>602</v>
      </c>
      <c r="G27" s="75" t="s">
        <v>236</v>
      </c>
      <c r="H27" s="72" t="s">
        <v>661</v>
      </c>
      <c r="I27" s="151">
        <f>'07'!D32</f>
        <v>0</v>
      </c>
    </row>
    <row r="28" spans="2:9" ht="13.5">
      <c r="B28" s="75" t="str">
        <f>INDEX(SUM!D:D,MATCH(SUM!$F$3,SUM!B:B,0),0)</f>
        <v>P056</v>
      </c>
      <c r="C28" s="74">
        <v>106</v>
      </c>
      <c r="D28" s="71" t="s">
        <v>1019</v>
      </c>
      <c r="E28" s="74">
        <f t="shared" si="0"/>
        <v>2018</v>
      </c>
      <c r="F28" s="70" t="s">
        <v>603</v>
      </c>
      <c r="G28" s="75" t="s">
        <v>237</v>
      </c>
      <c r="H28" s="72" t="s">
        <v>662</v>
      </c>
      <c r="I28" s="151">
        <f>'07'!D33</f>
        <v>0</v>
      </c>
    </row>
    <row r="29" spans="2:9" ht="13.5">
      <c r="B29" s="75" t="str">
        <f>INDEX(SUM!D:D,MATCH(SUM!$F$3,SUM!B:B,0),0)</f>
        <v>P056</v>
      </c>
      <c r="C29" s="74">
        <v>106</v>
      </c>
      <c r="D29" s="71" t="s">
        <v>1019</v>
      </c>
      <c r="E29" s="74">
        <f t="shared" si="0"/>
        <v>2018</v>
      </c>
      <c r="F29" s="70" t="s">
        <v>604</v>
      </c>
      <c r="G29" s="75" t="s">
        <v>238</v>
      </c>
      <c r="H29" s="72" t="s">
        <v>663</v>
      </c>
      <c r="I29" s="151">
        <f>'07'!D34</f>
        <v>0</v>
      </c>
    </row>
    <row r="30" spans="2:9" ht="13.5">
      <c r="B30" s="75" t="str">
        <f>INDEX(SUM!D:D,MATCH(SUM!$F$3,SUM!B:B,0),0)</f>
        <v>P056</v>
      </c>
      <c r="C30" s="74">
        <v>106</v>
      </c>
      <c r="D30" s="71" t="s">
        <v>1019</v>
      </c>
      <c r="E30" s="74">
        <f t="shared" si="0"/>
        <v>2018</v>
      </c>
      <c r="F30" s="70" t="s">
        <v>605</v>
      </c>
      <c r="G30" s="75" t="s">
        <v>239</v>
      </c>
      <c r="I30" s="151">
        <f>'07'!D35</f>
        <v>0</v>
      </c>
    </row>
    <row r="31" spans="2:9" ht="13.5">
      <c r="B31" s="75" t="str">
        <f>INDEX(SUM!D:D,MATCH(SUM!$F$3,SUM!B:B,0),0)</f>
        <v>P056</v>
      </c>
      <c r="C31" s="74">
        <v>106</v>
      </c>
      <c r="D31" s="71" t="s">
        <v>1019</v>
      </c>
      <c r="E31" s="74">
        <f t="shared" si="0"/>
        <v>2018</v>
      </c>
      <c r="F31" s="70" t="s">
        <v>606</v>
      </c>
      <c r="G31" s="75" t="s">
        <v>240</v>
      </c>
      <c r="I31" s="151">
        <f>'07'!D36</f>
        <v>0</v>
      </c>
    </row>
    <row r="32" spans="2:9" ht="13.5">
      <c r="B32" s="75" t="str">
        <f>INDEX(SUM!D:D,MATCH(SUM!$F$3,SUM!B:B,0),0)</f>
        <v>P056</v>
      </c>
      <c r="C32" s="74">
        <v>106</v>
      </c>
      <c r="D32" s="71" t="s">
        <v>1019</v>
      </c>
      <c r="E32" s="74">
        <f t="shared" si="0"/>
        <v>2018</v>
      </c>
      <c r="F32" s="70" t="s">
        <v>607</v>
      </c>
      <c r="G32" s="75" t="s">
        <v>241</v>
      </c>
      <c r="I32" s="151">
        <f>'07'!D37</f>
        <v>0</v>
      </c>
    </row>
    <row r="33" spans="2:9" ht="13.5">
      <c r="B33" s="75" t="str">
        <f>INDEX(SUM!D:D,MATCH(SUM!$F$3,SUM!B:B,0),0)</f>
        <v>P056</v>
      </c>
      <c r="C33" s="74">
        <v>106</v>
      </c>
      <c r="D33" s="71" t="s">
        <v>1019</v>
      </c>
      <c r="E33" s="74">
        <f t="shared" si="0"/>
        <v>2018</v>
      </c>
      <c r="F33" s="70" t="s">
        <v>608</v>
      </c>
      <c r="G33" s="75" t="s">
        <v>242</v>
      </c>
      <c r="I33" s="151">
        <f>'07'!D38</f>
        <v>0</v>
      </c>
    </row>
    <row r="34" spans="2:9" ht="13.5">
      <c r="B34" s="75" t="str">
        <f>INDEX(SUM!D:D,MATCH(SUM!$F$3,SUM!B:B,0),0)</f>
        <v>P056</v>
      </c>
      <c r="C34" s="74">
        <v>106</v>
      </c>
      <c r="D34" s="71" t="s">
        <v>1019</v>
      </c>
      <c r="E34" s="74">
        <f t="shared" si="0"/>
        <v>2018</v>
      </c>
      <c r="F34" s="70" t="s">
        <v>609</v>
      </c>
      <c r="G34" s="75" t="s">
        <v>243</v>
      </c>
      <c r="I34" s="151">
        <f>'07'!D39</f>
        <v>0</v>
      </c>
    </row>
    <row r="35" spans="2:9" ht="13.5">
      <c r="B35" s="75" t="str">
        <f>INDEX(SUM!D:D,MATCH(SUM!$F$3,SUM!B:B,0),0)</f>
        <v>P056</v>
      </c>
      <c r="C35" s="74">
        <v>106</v>
      </c>
      <c r="D35" s="71" t="s">
        <v>1019</v>
      </c>
      <c r="E35" s="74">
        <f t="shared" si="0"/>
        <v>2018</v>
      </c>
      <c r="F35" s="70" t="s">
        <v>610</v>
      </c>
      <c r="G35" s="75" t="s">
        <v>244</v>
      </c>
      <c r="H35" s="72" t="s">
        <v>664</v>
      </c>
      <c r="I35" s="151">
        <f>'07'!D40</f>
        <v>0</v>
      </c>
    </row>
    <row r="36" spans="2:9" ht="13.5">
      <c r="B36" s="75" t="str">
        <f>INDEX(SUM!D:D,MATCH(SUM!$F$3,SUM!B:B,0),0)</f>
        <v>P056</v>
      </c>
      <c r="C36" s="74">
        <v>106</v>
      </c>
      <c r="D36" s="71" t="s">
        <v>1019</v>
      </c>
      <c r="E36" s="74">
        <f t="shared" si="0"/>
        <v>2018</v>
      </c>
      <c r="F36" s="70" t="s">
        <v>611</v>
      </c>
      <c r="G36" s="75" t="s">
        <v>245</v>
      </c>
      <c r="H36" s="72" t="s">
        <v>665</v>
      </c>
      <c r="I36" s="151">
        <f>'07'!D41</f>
        <v>0</v>
      </c>
    </row>
    <row r="37" spans="2:9" ht="13.5">
      <c r="B37" s="75" t="str">
        <f>INDEX(SUM!D:D,MATCH(SUM!$F$3,SUM!B:B,0),0)</f>
        <v>P056</v>
      </c>
      <c r="C37" s="74">
        <v>106</v>
      </c>
      <c r="D37" s="71" t="s">
        <v>1019</v>
      </c>
      <c r="E37" s="74">
        <f t="shared" si="0"/>
        <v>2018</v>
      </c>
      <c r="F37" s="70" t="s">
        <v>612</v>
      </c>
      <c r="G37" s="75" t="s">
        <v>246</v>
      </c>
      <c r="H37" s="72" t="s">
        <v>666</v>
      </c>
      <c r="I37" s="151">
        <f>'07'!D42</f>
        <v>0</v>
      </c>
    </row>
    <row r="38" spans="2:9" ht="13.5">
      <c r="B38" s="75" t="str">
        <f>INDEX(SUM!D:D,MATCH(SUM!$F$3,SUM!B:B,0),0)</f>
        <v>P056</v>
      </c>
      <c r="C38" s="74">
        <v>106</v>
      </c>
      <c r="D38" s="71" t="s">
        <v>1019</v>
      </c>
      <c r="E38" s="74">
        <f t="shared" si="0"/>
        <v>2018</v>
      </c>
      <c r="F38" s="70" t="s">
        <v>613</v>
      </c>
      <c r="G38" s="75" t="s">
        <v>247</v>
      </c>
      <c r="H38" s="72" t="s">
        <v>667</v>
      </c>
      <c r="I38" s="151">
        <f>'07'!D43</f>
        <v>0</v>
      </c>
    </row>
    <row r="39" spans="2:9" ht="13.5">
      <c r="B39" s="75" t="str">
        <f>INDEX(SUM!D:D,MATCH(SUM!$F$3,SUM!B:B,0),0)</f>
        <v>P056</v>
      </c>
      <c r="C39" s="74">
        <v>106</v>
      </c>
      <c r="D39" s="71" t="s">
        <v>1019</v>
      </c>
      <c r="E39" s="74">
        <f t="shared" si="0"/>
        <v>2018</v>
      </c>
      <c r="F39" s="70" t="s">
        <v>614</v>
      </c>
      <c r="G39" s="75" t="s">
        <v>248</v>
      </c>
      <c r="H39" s="72" t="s">
        <v>668</v>
      </c>
      <c r="I39" s="151">
        <f>'07'!D44</f>
        <v>0</v>
      </c>
    </row>
    <row r="40" spans="2:9" ht="13.5">
      <c r="B40" s="75" t="str">
        <f>INDEX(SUM!D:D,MATCH(SUM!$F$3,SUM!B:B,0),0)</f>
        <v>P056</v>
      </c>
      <c r="C40" s="74">
        <v>106</v>
      </c>
      <c r="D40" s="71" t="s">
        <v>1019</v>
      </c>
      <c r="E40" s="74">
        <f t="shared" si="0"/>
        <v>2018</v>
      </c>
      <c r="F40" s="70" t="s">
        <v>615</v>
      </c>
      <c r="G40" s="75" t="s">
        <v>250</v>
      </c>
      <c r="H40" s="72" t="s">
        <v>669</v>
      </c>
      <c r="I40" s="151">
        <f>'07'!D45</f>
        <v>0</v>
      </c>
    </row>
    <row r="41" spans="2:9" ht="13.5">
      <c r="B41" s="75" t="str">
        <f>INDEX(SUM!D:D,MATCH(SUM!$F$3,SUM!B:B,0),0)</f>
        <v>P056</v>
      </c>
      <c r="C41" s="74">
        <v>106</v>
      </c>
      <c r="D41" s="71" t="s">
        <v>1019</v>
      </c>
      <c r="E41" s="74">
        <f t="shared" si="0"/>
        <v>2018</v>
      </c>
      <c r="F41" s="70" t="s">
        <v>616</v>
      </c>
      <c r="G41" s="75" t="s">
        <v>251</v>
      </c>
      <c r="H41" s="72" t="s">
        <v>670</v>
      </c>
      <c r="I41" s="151">
        <f>'07'!D46</f>
        <v>0</v>
      </c>
    </row>
    <row r="42" spans="2:9" ht="13.5">
      <c r="B42" s="75" t="str">
        <f>INDEX(SUM!D:D,MATCH(SUM!$F$3,SUM!B:B,0),0)</f>
        <v>P056</v>
      </c>
      <c r="C42" s="74">
        <v>106</v>
      </c>
      <c r="D42" s="71" t="s">
        <v>1019</v>
      </c>
      <c r="E42" s="74">
        <f t="shared" si="0"/>
        <v>2018</v>
      </c>
      <c r="F42" s="70" t="s">
        <v>617</v>
      </c>
      <c r="G42" s="75" t="s">
        <v>252</v>
      </c>
      <c r="I42" s="151">
        <f>'07'!D47</f>
        <v>0</v>
      </c>
    </row>
    <row r="43" spans="2:9" ht="13.5">
      <c r="B43" s="75" t="str">
        <f>INDEX(SUM!D:D,MATCH(SUM!$F$3,SUM!B:B,0),0)</f>
        <v>P056</v>
      </c>
      <c r="C43" s="74">
        <v>106</v>
      </c>
      <c r="D43" s="71" t="s">
        <v>1019</v>
      </c>
      <c r="E43" s="74">
        <f t="shared" si="0"/>
        <v>2018</v>
      </c>
      <c r="F43" s="70" t="s">
        <v>618</v>
      </c>
      <c r="G43" s="75" t="s">
        <v>253</v>
      </c>
      <c r="I43" s="151">
        <f>'07'!D48</f>
        <v>0</v>
      </c>
    </row>
    <row r="44" spans="2:9" ht="13.5">
      <c r="B44" s="75" t="str">
        <f>INDEX(SUM!D:D,MATCH(SUM!$F$3,SUM!B:B,0),0)</f>
        <v>P056</v>
      </c>
      <c r="C44" s="74">
        <v>106</v>
      </c>
      <c r="D44" s="71" t="s">
        <v>1019</v>
      </c>
      <c r="E44" s="74">
        <f t="shared" si="0"/>
        <v>2018</v>
      </c>
      <c r="F44" s="70" t="s">
        <v>619</v>
      </c>
      <c r="G44" s="75" t="s">
        <v>254</v>
      </c>
      <c r="I44" s="151">
        <f>'07'!D49</f>
        <v>0</v>
      </c>
    </row>
    <row r="45" spans="2:9" ht="13.5">
      <c r="B45" s="75" t="str">
        <f>INDEX(SUM!D:D,MATCH(SUM!$F$3,SUM!B:B,0),0)</f>
        <v>P056</v>
      </c>
      <c r="C45" s="74">
        <v>106</v>
      </c>
      <c r="D45" s="71" t="s">
        <v>1019</v>
      </c>
      <c r="E45" s="74">
        <f t="shared" si="0"/>
        <v>2018</v>
      </c>
      <c r="F45" s="70" t="s">
        <v>620</v>
      </c>
      <c r="G45" s="75" t="s">
        <v>255</v>
      </c>
      <c r="I45" s="151">
        <f>'07'!D50</f>
        <v>0</v>
      </c>
    </row>
    <row r="46" spans="2:9" ht="13.5">
      <c r="B46" s="75" t="str">
        <f>INDEX(SUM!D:D,MATCH(SUM!$F$3,SUM!B:B,0),0)</f>
        <v>P056</v>
      </c>
      <c r="C46" s="74">
        <v>106</v>
      </c>
      <c r="D46" s="71" t="s">
        <v>1019</v>
      </c>
      <c r="E46" s="74">
        <f t="shared" si="0"/>
        <v>2018</v>
      </c>
      <c r="F46" s="70" t="s">
        <v>621</v>
      </c>
      <c r="G46" s="75" t="s">
        <v>256</v>
      </c>
      <c r="I46" s="151">
        <f>'07'!D51</f>
        <v>0</v>
      </c>
    </row>
    <row r="47" spans="2:9" ht="13.5">
      <c r="B47" s="75" t="str">
        <f>INDEX(SUM!D:D,MATCH(SUM!$F$3,SUM!B:B,0),0)</f>
        <v>P056</v>
      </c>
      <c r="C47" s="74">
        <v>106</v>
      </c>
      <c r="D47" s="71" t="s">
        <v>1019</v>
      </c>
      <c r="E47" s="74">
        <f t="shared" si="0"/>
        <v>2018</v>
      </c>
      <c r="F47" s="70" t="s">
        <v>622</v>
      </c>
      <c r="G47" s="75" t="s">
        <v>257</v>
      </c>
      <c r="H47" s="72" t="s">
        <v>671</v>
      </c>
      <c r="I47" s="151">
        <f>'07'!D52</f>
        <v>1385291.6199999999</v>
      </c>
    </row>
    <row r="48" spans="2:9" ht="13.5">
      <c r="B48" s="75" t="str">
        <f>INDEX(SUM!D:D,MATCH(SUM!$F$3,SUM!B:B,0),0)</f>
        <v>P056</v>
      </c>
      <c r="C48" s="74">
        <v>106</v>
      </c>
      <c r="D48" s="71" t="s">
        <v>1019</v>
      </c>
      <c r="E48" s="74">
        <f t="shared" si="0"/>
        <v>2018</v>
      </c>
      <c r="F48" s="70" t="s">
        <v>623</v>
      </c>
      <c r="G48" s="75" t="s">
        <v>258</v>
      </c>
      <c r="H48" s="72" t="s">
        <v>672</v>
      </c>
      <c r="I48" s="154">
        <v>0</v>
      </c>
    </row>
    <row r="49" spans="2:9" ht="13.5">
      <c r="B49" s="75" t="str">
        <f>INDEX(SUM!D:D,MATCH(SUM!$F$3,SUM!B:B,0),0)</f>
        <v>P056</v>
      </c>
      <c r="C49" s="74">
        <v>106</v>
      </c>
      <c r="D49" s="71" t="s">
        <v>1019</v>
      </c>
      <c r="E49" s="74">
        <f t="shared" si="0"/>
        <v>2018</v>
      </c>
      <c r="F49" s="70" t="s">
        <v>624</v>
      </c>
      <c r="G49" s="75" t="s">
        <v>17</v>
      </c>
      <c r="H49" s="72" t="s">
        <v>673</v>
      </c>
      <c r="I49" s="76">
        <f>'07'!C22</f>
        <v>0</v>
      </c>
    </row>
    <row r="50" spans="2:9" ht="13.5">
      <c r="B50" s="75" t="str">
        <f>INDEX(SUM!D:D,MATCH(SUM!$F$3,SUM!B:B,0),0)</f>
        <v>P056</v>
      </c>
      <c r="C50" s="74">
        <v>106</v>
      </c>
      <c r="D50" s="71" t="s">
        <v>1019</v>
      </c>
      <c r="E50" s="74">
        <f t="shared" si="0"/>
        <v>2018</v>
      </c>
      <c r="F50" s="70" t="s">
        <v>625</v>
      </c>
      <c r="G50" s="75" t="s">
        <v>17</v>
      </c>
      <c r="H50" s="72" t="s">
        <v>673</v>
      </c>
      <c r="I50" s="76">
        <f>'07'!C23</f>
        <v>0</v>
      </c>
    </row>
    <row r="51" spans="2:9" ht="13.5">
      <c r="B51" s="75" t="str">
        <f>INDEX(SUM!D:D,MATCH(SUM!$F$3,SUM!B:B,0),0)</f>
        <v>P056</v>
      </c>
      <c r="C51" s="74">
        <v>106</v>
      </c>
      <c r="D51" s="71" t="s">
        <v>1019</v>
      </c>
      <c r="E51" s="74">
        <f t="shared" si="0"/>
        <v>2018</v>
      </c>
      <c r="F51" s="70" t="s">
        <v>626</v>
      </c>
      <c r="G51" s="75" t="s">
        <v>17</v>
      </c>
      <c r="H51" s="72" t="s">
        <v>673</v>
      </c>
      <c r="I51" s="76">
        <f>'07'!C24</f>
        <v>0</v>
      </c>
    </row>
    <row r="52" spans="2:9" ht="13.5">
      <c r="B52" s="75" t="str">
        <f>INDEX(SUM!D:D,MATCH(SUM!$F$3,SUM!B:B,0),0)</f>
        <v>P056</v>
      </c>
      <c r="C52" s="74">
        <v>106</v>
      </c>
      <c r="D52" s="71" t="s">
        <v>1019</v>
      </c>
      <c r="E52" s="74">
        <f t="shared" si="0"/>
        <v>2018</v>
      </c>
      <c r="F52" s="70" t="s">
        <v>627</v>
      </c>
      <c r="G52" s="75" t="s">
        <v>17</v>
      </c>
      <c r="H52" s="72" t="s">
        <v>673</v>
      </c>
      <c r="I52" s="76">
        <f>'07'!C25</f>
        <v>0</v>
      </c>
    </row>
    <row r="53" spans="2:9" ht="13.5">
      <c r="B53" s="75" t="str">
        <f>INDEX(SUM!D:D,MATCH(SUM!$F$3,SUM!B:B,0),0)</f>
        <v>P056</v>
      </c>
      <c r="C53" s="74">
        <v>106</v>
      </c>
      <c r="D53" s="71" t="s">
        <v>1019</v>
      </c>
      <c r="E53" s="74">
        <f t="shared" si="0"/>
        <v>2018</v>
      </c>
      <c r="F53" s="70" t="s">
        <v>628</v>
      </c>
      <c r="G53" s="75" t="s">
        <v>17</v>
      </c>
      <c r="H53" s="72" t="s">
        <v>673</v>
      </c>
      <c r="I53" s="76">
        <f>'07'!C26</f>
        <v>0</v>
      </c>
    </row>
    <row r="54" spans="2:9" ht="13.5">
      <c r="B54" s="75" t="str">
        <f>INDEX(SUM!D:D,MATCH(SUM!$F$3,SUM!B:B,0),0)</f>
        <v>P056</v>
      </c>
      <c r="C54" s="74">
        <v>106</v>
      </c>
      <c r="D54" s="71" t="s">
        <v>1019</v>
      </c>
      <c r="E54" s="74">
        <f t="shared" si="0"/>
        <v>2018</v>
      </c>
      <c r="F54" s="70" t="s">
        <v>629</v>
      </c>
      <c r="G54" s="75" t="s">
        <v>17</v>
      </c>
      <c r="H54" s="72" t="s">
        <v>673</v>
      </c>
      <c r="I54" s="76">
        <f>'07'!C35</f>
        <v>0</v>
      </c>
    </row>
    <row r="55" spans="2:9" ht="13.5">
      <c r="B55" s="75" t="str">
        <f>INDEX(SUM!D:D,MATCH(SUM!$F$3,SUM!B:B,0),0)</f>
        <v>P056</v>
      </c>
      <c r="C55" s="74">
        <v>106</v>
      </c>
      <c r="D55" s="71" t="s">
        <v>1019</v>
      </c>
      <c r="E55" s="74">
        <f t="shared" si="0"/>
        <v>2018</v>
      </c>
      <c r="F55" s="70" t="s">
        <v>630</v>
      </c>
      <c r="G55" s="75" t="s">
        <v>17</v>
      </c>
      <c r="H55" s="72" t="s">
        <v>673</v>
      </c>
      <c r="I55" s="76">
        <f>'07'!C36</f>
        <v>0</v>
      </c>
    </row>
    <row r="56" spans="2:9" ht="13.5">
      <c r="B56" s="75" t="str">
        <f>INDEX(SUM!D:D,MATCH(SUM!$F$3,SUM!B:B,0),0)</f>
        <v>P056</v>
      </c>
      <c r="C56" s="74">
        <v>106</v>
      </c>
      <c r="D56" s="71" t="s">
        <v>1019</v>
      </c>
      <c r="E56" s="74">
        <f t="shared" si="0"/>
        <v>2018</v>
      </c>
      <c r="F56" s="70" t="s">
        <v>631</v>
      </c>
      <c r="G56" s="75" t="s">
        <v>17</v>
      </c>
      <c r="H56" s="72" t="s">
        <v>673</v>
      </c>
      <c r="I56" s="76">
        <f>'07'!C37</f>
        <v>0</v>
      </c>
    </row>
    <row r="57" spans="2:9" ht="13.5">
      <c r="B57" s="75" t="str">
        <f>INDEX(SUM!D:D,MATCH(SUM!$F$3,SUM!B:B,0),0)</f>
        <v>P056</v>
      </c>
      <c r="C57" s="74">
        <v>106</v>
      </c>
      <c r="D57" s="71" t="s">
        <v>1019</v>
      </c>
      <c r="E57" s="74">
        <f t="shared" si="0"/>
        <v>2018</v>
      </c>
      <c r="F57" s="70" t="s">
        <v>632</v>
      </c>
      <c r="G57" s="75" t="s">
        <v>17</v>
      </c>
      <c r="H57" s="72" t="s">
        <v>673</v>
      </c>
      <c r="I57" s="76">
        <f>'07'!C38</f>
        <v>0</v>
      </c>
    </row>
    <row r="58" spans="2:9" ht="13.5">
      <c r="B58" s="75" t="str">
        <f>INDEX(SUM!D:D,MATCH(SUM!$F$3,SUM!B:B,0),0)</f>
        <v>P056</v>
      </c>
      <c r="C58" s="74">
        <v>106</v>
      </c>
      <c r="D58" s="71" t="s">
        <v>1019</v>
      </c>
      <c r="E58" s="74">
        <f t="shared" si="0"/>
        <v>2018</v>
      </c>
      <c r="F58" s="70" t="s">
        <v>633</v>
      </c>
      <c r="G58" s="75" t="s">
        <v>17</v>
      </c>
      <c r="H58" s="72" t="s">
        <v>673</v>
      </c>
      <c r="I58" s="76">
        <f>'07'!C39</f>
        <v>0</v>
      </c>
    </row>
    <row r="59" spans="2:9" ht="13.5">
      <c r="B59" s="75" t="str">
        <f>INDEX(SUM!D:D,MATCH(SUM!$F$3,SUM!B:B,0),0)</f>
        <v>P056</v>
      </c>
      <c r="C59" s="74">
        <v>106</v>
      </c>
      <c r="D59" s="71" t="s">
        <v>1019</v>
      </c>
      <c r="E59" s="74">
        <f t="shared" si="0"/>
        <v>2018</v>
      </c>
      <c r="F59" s="70" t="s">
        <v>634</v>
      </c>
      <c r="G59" s="75" t="s">
        <v>17</v>
      </c>
      <c r="H59" s="72" t="s">
        <v>673</v>
      </c>
      <c r="I59" s="76">
        <f>'07'!C47</f>
        <v>0</v>
      </c>
    </row>
    <row r="60" spans="2:9" ht="13.5">
      <c r="B60" s="75" t="str">
        <f>INDEX(SUM!D:D,MATCH(SUM!$F$3,SUM!B:B,0),0)</f>
        <v>P056</v>
      </c>
      <c r="C60" s="74">
        <v>106</v>
      </c>
      <c r="D60" s="71" t="s">
        <v>1019</v>
      </c>
      <c r="E60" s="74">
        <f t="shared" si="0"/>
        <v>2018</v>
      </c>
      <c r="F60" s="70" t="s">
        <v>635</v>
      </c>
      <c r="G60" s="75" t="s">
        <v>17</v>
      </c>
      <c r="H60" s="72" t="s">
        <v>673</v>
      </c>
      <c r="I60" s="76">
        <f>'07'!C48</f>
        <v>0</v>
      </c>
    </row>
    <row r="61" spans="2:9" ht="13.5">
      <c r="B61" s="75" t="str">
        <f>INDEX(SUM!D:D,MATCH(SUM!$F$3,SUM!B:B,0),0)</f>
        <v>P056</v>
      </c>
      <c r="C61" s="74">
        <v>106</v>
      </c>
      <c r="D61" s="71" t="s">
        <v>1019</v>
      </c>
      <c r="E61" s="74">
        <f t="shared" si="0"/>
        <v>2018</v>
      </c>
      <c r="F61" s="70" t="s">
        <v>636</v>
      </c>
      <c r="G61" s="75" t="s">
        <v>17</v>
      </c>
      <c r="H61" s="72" t="s">
        <v>673</v>
      </c>
      <c r="I61" s="76">
        <f>'07'!C49</f>
        <v>0</v>
      </c>
    </row>
    <row r="62" spans="2:9" ht="13.5">
      <c r="B62" s="75" t="str">
        <f>INDEX(SUM!D:D,MATCH(SUM!$F$3,SUM!B:B,0),0)</f>
        <v>P056</v>
      </c>
      <c r="C62" s="74">
        <v>106</v>
      </c>
      <c r="D62" s="71" t="s">
        <v>1019</v>
      </c>
      <c r="E62" s="74">
        <f t="shared" si="0"/>
        <v>2018</v>
      </c>
      <c r="F62" s="70" t="s">
        <v>637</v>
      </c>
      <c r="G62" s="75" t="s">
        <v>17</v>
      </c>
      <c r="H62" s="72" t="s">
        <v>673</v>
      </c>
      <c r="I62" s="76">
        <f>'07'!C50</f>
        <v>0</v>
      </c>
    </row>
    <row r="63" spans="2:9" ht="13.5">
      <c r="B63" s="75" t="str">
        <f>INDEX(SUM!D:D,MATCH(SUM!$F$3,SUM!B:B,0),0)</f>
        <v>P056</v>
      </c>
      <c r="C63" s="74">
        <v>106</v>
      </c>
      <c r="D63" s="71" t="s">
        <v>1019</v>
      </c>
      <c r="E63" s="74">
        <f t="shared" si="0"/>
        <v>2018</v>
      </c>
      <c r="F63" s="70" t="s">
        <v>638</v>
      </c>
      <c r="G63" s="75" t="s">
        <v>17</v>
      </c>
      <c r="H63" s="72" t="s">
        <v>673</v>
      </c>
      <c r="I63" s="76">
        <f>'07'!C51</f>
        <v>0</v>
      </c>
    </row>
    <row r="64" spans="2:9" ht="13.5">
      <c r="B64" s="75" t="str">
        <f>INDEX(SUM!D:D,MATCH(SUM!$F$3,SUM!B:B,0),0)</f>
        <v>P056</v>
      </c>
      <c r="C64" s="74">
        <v>115</v>
      </c>
      <c r="D64" s="71" t="s">
        <v>1020</v>
      </c>
      <c r="E64" s="74">
        <f t="shared" si="0"/>
        <v>2018</v>
      </c>
      <c r="F64" s="70" t="s">
        <v>716</v>
      </c>
      <c r="G64" s="71" t="s">
        <v>17</v>
      </c>
      <c r="H64" s="75" t="s">
        <v>717</v>
      </c>
      <c r="I64" s="76">
        <v>20042.35</v>
      </c>
    </row>
    <row r="65" spans="2:9" ht="13.5">
      <c r="B65" s="75" t="str">
        <f>INDEX(SUM!D:D,MATCH(SUM!$F$3,SUM!B:B,0),0)</f>
        <v>P056</v>
      </c>
      <c r="C65" s="74">
        <v>115</v>
      </c>
      <c r="D65" s="71" t="s">
        <v>1020</v>
      </c>
      <c r="E65" s="74">
        <f t="shared" si="0"/>
        <v>2018</v>
      </c>
      <c r="F65" s="70" t="s">
        <v>718</v>
      </c>
      <c r="G65" s="71" t="s">
        <v>17</v>
      </c>
      <c r="H65" s="75" t="s">
        <v>717</v>
      </c>
      <c r="I65" s="76">
        <v>20042.35</v>
      </c>
    </row>
    <row r="66" spans="2:9" ht="13.5">
      <c r="B66" s="75" t="str">
        <f>INDEX(SUM!D:D,MATCH(SUM!$F$3,SUM!B:B,0),0)</f>
        <v>P056</v>
      </c>
      <c r="C66" s="74">
        <v>115</v>
      </c>
      <c r="D66" s="71" t="s">
        <v>1020</v>
      </c>
      <c r="E66" s="74">
        <f t="shared" si="0"/>
        <v>2018</v>
      </c>
      <c r="F66" s="70" t="s">
        <v>719</v>
      </c>
      <c r="G66" s="71" t="s">
        <v>17</v>
      </c>
      <c r="H66" s="75" t="s">
        <v>717</v>
      </c>
      <c r="I66" s="76">
        <v>20042.35</v>
      </c>
    </row>
    <row r="67" spans="2:9" ht="13.5">
      <c r="B67" s="75" t="str">
        <f>INDEX(SUM!D:D,MATCH(SUM!$F$3,SUM!B:B,0),0)</f>
        <v>P056</v>
      </c>
      <c r="C67" s="74">
        <v>115</v>
      </c>
      <c r="D67" s="71" t="s">
        <v>1020</v>
      </c>
      <c r="E67" s="74">
        <f t="shared" si="0"/>
        <v>2018</v>
      </c>
      <c r="F67" s="70" t="s">
        <v>720</v>
      </c>
      <c r="G67" s="71" t="s">
        <v>17</v>
      </c>
      <c r="H67" s="75" t="s">
        <v>717</v>
      </c>
      <c r="I67" s="76">
        <v>20042.35</v>
      </c>
    </row>
    <row r="68" spans="2:9" ht="13.5">
      <c r="B68" s="75" t="str">
        <f>INDEX(SUM!D:D,MATCH(SUM!$F$3,SUM!B:B,0),0)</f>
        <v>P056</v>
      </c>
      <c r="C68" s="74">
        <v>115</v>
      </c>
      <c r="D68" s="71" t="s">
        <v>1020</v>
      </c>
      <c r="E68" s="74">
        <f t="shared" si="0"/>
        <v>2018</v>
      </c>
      <c r="F68" s="70" t="s">
        <v>721</v>
      </c>
      <c r="G68" s="71" t="s">
        <v>17</v>
      </c>
      <c r="H68" s="75" t="s">
        <v>717</v>
      </c>
      <c r="I68" s="76">
        <v>20042.35</v>
      </c>
    </row>
    <row r="69" spans="2:9" ht="13.5">
      <c r="B69" s="75" t="str">
        <f>INDEX(SUM!D:D,MATCH(SUM!$F$3,SUM!B:B,0),0)</f>
        <v>P056</v>
      </c>
      <c r="C69" s="74">
        <v>115</v>
      </c>
      <c r="D69" s="71" t="s">
        <v>1020</v>
      </c>
      <c r="E69" s="74">
        <f t="shared" si="0"/>
        <v>2018</v>
      </c>
      <c r="F69" s="70" t="s">
        <v>722</v>
      </c>
      <c r="G69" s="71" t="s">
        <v>17</v>
      </c>
      <c r="H69" s="75" t="s">
        <v>717</v>
      </c>
      <c r="I69" s="76">
        <v>20042.35</v>
      </c>
    </row>
    <row r="70" spans="2:9" ht="13.5">
      <c r="B70" s="75" t="str">
        <f>INDEX(SUM!D:D,MATCH(SUM!$F$3,SUM!B:B,0),0)</f>
        <v>P056</v>
      </c>
      <c r="C70" s="74">
        <v>115</v>
      </c>
      <c r="D70" s="71" t="s">
        <v>1020</v>
      </c>
      <c r="E70" s="74">
        <f t="shared" si="0"/>
        <v>2018</v>
      </c>
      <c r="F70" s="70" t="s">
        <v>723</v>
      </c>
      <c r="G70" s="71" t="s">
        <v>17</v>
      </c>
      <c r="H70" s="75" t="s">
        <v>717</v>
      </c>
      <c r="I70" s="76">
        <v>20042.35</v>
      </c>
    </row>
    <row r="71" spans="2:9" ht="13.5">
      <c r="B71" s="75" t="str">
        <f>INDEX(SUM!D:D,MATCH(SUM!$F$3,SUM!B:B,0),0)</f>
        <v>P056</v>
      </c>
      <c r="C71" s="74">
        <v>115</v>
      </c>
      <c r="D71" s="71" t="s">
        <v>1020</v>
      </c>
      <c r="E71" s="74">
        <f aca="true" t="shared" si="1" ref="E71:E134">E70</f>
        <v>2018</v>
      </c>
      <c r="F71" s="70" t="s">
        <v>724</v>
      </c>
      <c r="G71" s="71" t="s">
        <v>17</v>
      </c>
      <c r="H71" s="75" t="s">
        <v>717</v>
      </c>
      <c r="I71" s="76">
        <v>20042.35</v>
      </c>
    </row>
    <row r="72" spans="2:9" ht="13.5">
      <c r="B72" s="75" t="str">
        <f>INDEX(SUM!D:D,MATCH(SUM!$F$3,SUM!B:B,0),0)</f>
        <v>P056</v>
      </c>
      <c r="C72" s="74">
        <v>115</v>
      </c>
      <c r="D72" s="71" t="s">
        <v>1020</v>
      </c>
      <c r="E72" s="74">
        <f t="shared" si="1"/>
        <v>2018</v>
      </c>
      <c r="F72" s="70" t="s">
        <v>725</v>
      </c>
      <c r="G72" s="71" t="s">
        <v>17</v>
      </c>
      <c r="H72" s="75" t="s">
        <v>717</v>
      </c>
      <c r="I72" s="76">
        <v>20042.35</v>
      </c>
    </row>
    <row r="73" spans="2:9" ht="13.5">
      <c r="B73" s="75" t="str">
        <f>INDEX(SUM!D:D,MATCH(SUM!$F$3,SUM!B:B,0),0)</f>
        <v>P056</v>
      </c>
      <c r="C73" s="74">
        <v>115</v>
      </c>
      <c r="D73" s="71" t="s">
        <v>1020</v>
      </c>
      <c r="E73" s="74">
        <f t="shared" si="1"/>
        <v>2018</v>
      </c>
      <c r="F73" s="70" t="s">
        <v>726</v>
      </c>
      <c r="G73" s="71" t="s">
        <v>17</v>
      </c>
      <c r="H73" s="75" t="s">
        <v>717</v>
      </c>
      <c r="I73" s="76">
        <v>20042.35</v>
      </c>
    </row>
    <row r="74" spans="2:9" ht="13.5">
      <c r="B74" s="75" t="str">
        <f>INDEX(SUM!D:D,MATCH(SUM!$F$3,SUM!B:B,0),0)</f>
        <v>P056</v>
      </c>
      <c r="C74" s="74">
        <v>115</v>
      </c>
      <c r="D74" s="71" t="s">
        <v>1020</v>
      </c>
      <c r="E74" s="74">
        <f t="shared" si="1"/>
        <v>2018</v>
      </c>
      <c r="F74" s="70" t="s">
        <v>727</v>
      </c>
      <c r="G74" s="71" t="s">
        <v>17</v>
      </c>
      <c r="H74" s="75" t="s">
        <v>717</v>
      </c>
      <c r="I74" s="76">
        <v>20042.35</v>
      </c>
    </row>
    <row r="75" spans="2:9" ht="13.5">
      <c r="B75" s="75" t="str">
        <f>INDEX(SUM!D:D,MATCH(SUM!$F$3,SUM!B:B,0),0)</f>
        <v>P056</v>
      </c>
      <c r="C75" s="74">
        <v>115</v>
      </c>
      <c r="D75" s="71" t="s">
        <v>1020</v>
      </c>
      <c r="E75" s="74">
        <f t="shared" si="1"/>
        <v>2018</v>
      </c>
      <c r="F75" s="70" t="s">
        <v>728</v>
      </c>
      <c r="G75" s="71" t="s">
        <v>17</v>
      </c>
      <c r="H75" s="75" t="s">
        <v>717</v>
      </c>
      <c r="I75" s="76">
        <v>20042.35</v>
      </c>
    </row>
    <row r="76" spans="2:9" ht="13.5">
      <c r="B76" s="75" t="str">
        <f>INDEX(SUM!D:D,MATCH(SUM!$F$3,SUM!B:B,0),0)</f>
        <v>P056</v>
      </c>
      <c r="C76" s="74">
        <v>115</v>
      </c>
      <c r="D76" s="71" t="s">
        <v>1020</v>
      </c>
      <c r="E76" s="74">
        <f t="shared" si="1"/>
        <v>2018</v>
      </c>
      <c r="F76" s="70" t="s">
        <v>729</v>
      </c>
      <c r="G76" s="71" t="s">
        <v>17</v>
      </c>
      <c r="H76" s="75" t="s">
        <v>717</v>
      </c>
      <c r="I76" s="76">
        <v>20042.35</v>
      </c>
    </row>
    <row r="77" spans="2:9" ht="13.5">
      <c r="B77" s="75" t="str">
        <f>INDEX(SUM!D:D,MATCH(SUM!$F$3,SUM!B:B,0),0)</f>
        <v>P056</v>
      </c>
      <c r="C77" s="74">
        <v>115</v>
      </c>
      <c r="D77" s="71" t="s">
        <v>1020</v>
      </c>
      <c r="E77" s="74">
        <f t="shared" si="1"/>
        <v>2018</v>
      </c>
      <c r="F77" s="70" t="s">
        <v>730</v>
      </c>
      <c r="G77" s="155" t="str">
        <f>'03'!B10</f>
        <v>01</v>
      </c>
      <c r="H77" s="75" t="s">
        <v>1024</v>
      </c>
      <c r="I77" s="76">
        <f>'03'!H10</f>
        <v>7596.75</v>
      </c>
    </row>
    <row r="78" spans="2:9" ht="13.5">
      <c r="B78" s="75" t="str">
        <f>INDEX(SUM!D:D,MATCH(SUM!$F$3,SUM!B:B,0),0)</f>
        <v>P056</v>
      </c>
      <c r="C78" s="74">
        <v>115</v>
      </c>
      <c r="D78" s="71" t="s">
        <v>1020</v>
      </c>
      <c r="E78" s="74">
        <f t="shared" si="1"/>
        <v>2018</v>
      </c>
      <c r="F78" s="70" t="s">
        <v>731</v>
      </c>
      <c r="G78" s="155" t="str">
        <f>'03'!B11</f>
        <v>02</v>
      </c>
      <c r="H78" s="75" t="s">
        <v>1025</v>
      </c>
      <c r="I78" s="76">
        <f>'03'!H11</f>
        <v>0</v>
      </c>
    </row>
    <row r="79" spans="2:9" ht="13.5">
      <c r="B79" s="75" t="str">
        <f>INDEX(SUM!D:D,MATCH(SUM!$F$3,SUM!B:B,0),0)</f>
        <v>P056</v>
      </c>
      <c r="C79" s="74">
        <v>115</v>
      </c>
      <c r="D79" s="71" t="s">
        <v>1020</v>
      </c>
      <c r="E79" s="74">
        <f t="shared" si="1"/>
        <v>2018</v>
      </c>
      <c r="F79" s="70" t="s">
        <v>732</v>
      </c>
      <c r="G79" s="155" t="str">
        <f>'03'!B12</f>
        <v>03</v>
      </c>
      <c r="H79" s="75" t="s">
        <v>1026</v>
      </c>
      <c r="I79" s="76">
        <f>'03'!H12</f>
        <v>0</v>
      </c>
    </row>
    <row r="80" spans="2:9" ht="13.5">
      <c r="B80" s="75" t="str">
        <f>INDEX(SUM!D:D,MATCH(SUM!$F$3,SUM!B:B,0),0)</f>
        <v>P056</v>
      </c>
      <c r="C80" s="74">
        <v>115</v>
      </c>
      <c r="D80" s="71" t="s">
        <v>1020</v>
      </c>
      <c r="E80" s="74">
        <f t="shared" si="1"/>
        <v>2018</v>
      </c>
      <c r="F80" s="70" t="s">
        <v>733</v>
      </c>
      <c r="G80" s="155" t="str">
        <f>'03'!B13</f>
        <v>04</v>
      </c>
      <c r="H80" s="75" t="s">
        <v>1027</v>
      </c>
      <c r="I80" s="76">
        <f>'03'!H13</f>
        <v>0</v>
      </c>
    </row>
    <row r="81" spans="2:9" ht="13.5">
      <c r="B81" s="75" t="str">
        <f>INDEX(SUM!D:D,MATCH(SUM!$F$3,SUM!B:B,0),0)</f>
        <v>P056</v>
      </c>
      <c r="C81" s="74">
        <v>115</v>
      </c>
      <c r="D81" s="71" t="s">
        <v>1020</v>
      </c>
      <c r="E81" s="74">
        <f t="shared" si="1"/>
        <v>2018</v>
      </c>
      <c r="F81" s="70" t="s">
        <v>734</v>
      </c>
      <c r="G81" s="155" t="str">
        <f>'03'!B14</f>
        <v>05</v>
      </c>
      <c r="H81" s="75" t="s">
        <v>1028</v>
      </c>
      <c r="I81" s="76">
        <f>'03'!H14</f>
        <v>0</v>
      </c>
    </row>
    <row r="82" spans="2:9" ht="13.5">
      <c r="B82" s="75" t="str">
        <f>INDEX(SUM!D:D,MATCH(SUM!$F$3,SUM!B:B,0),0)</f>
        <v>P056</v>
      </c>
      <c r="C82" s="74">
        <v>115</v>
      </c>
      <c r="D82" s="71" t="s">
        <v>1020</v>
      </c>
      <c r="E82" s="74">
        <f t="shared" si="1"/>
        <v>2018</v>
      </c>
      <c r="F82" s="70" t="s">
        <v>735</v>
      </c>
      <c r="G82" s="155" t="str">
        <f>'03'!B15</f>
        <v>06</v>
      </c>
      <c r="H82" s="75" t="s">
        <v>1029</v>
      </c>
      <c r="I82" s="76">
        <f>'03'!H15</f>
        <v>0</v>
      </c>
    </row>
    <row r="83" spans="2:9" ht="13.5">
      <c r="B83" s="75" t="str">
        <f>INDEX(SUM!D:D,MATCH(SUM!$F$3,SUM!B:B,0),0)</f>
        <v>P056</v>
      </c>
      <c r="C83" s="74">
        <v>115</v>
      </c>
      <c r="D83" s="71" t="s">
        <v>1020</v>
      </c>
      <c r="E83" s="74">
        <f t="shared" si="1"/>
        <v>2018</v>
      </c>
      <c r="F83" s="70" t="s">
        <v>736</v>
      </c>
      <c r="G83" s="155" t="str">
        <f>'03'!B16</f>
        <v>07</v>
      </c>
      <c r="H83" s="75" t="s">
        <v>1030</v>
      </c>
      <c r="I83" s="76">
        <f>'03'!H16</f>
        <v>0</v>
      </c>
    </row>
    <row r="84" spans="2:9" ht="13.5">
      <c r="B84" s="75" t="str">
        <f>INDEX(SUM!D:D,MATCH(SUM!$F$3,SUM!B:B,0),0)</f>
        <v>P056</v>
      </c>
      <c r="C84" s="74">
        <v>115</v>
      </c>
      <c r="D84" s="71" t="s">
        <v>1020</v>
      </c>
      <c r="E84" s="74">
        <f t="shared" si="1"/>
        <v>2018</v>
      </c>
      <c r="F84" s="70" t="s">
        <v>737</v>
      </c>
      <c r="G84" s="155" t="str">
        <f>'03'!B17</f>
        <v>08</v>
      </c>
      <c r="H84" s="75" t="s">
        <v>1031</v>
      </c>
      <c r="I84" s="76">
        <f>'03'!H17</f>
        <v>0</v>
      </c>
    </row>
    <row r="85" spans="2:9" ht="13.5">
      <c r="B85" s="75" t="str">
        <f>INDEX(SUM!D:D,MATCH(SUM!$F$3,SUM!B:B,0),0)</f>
        <v>P056</v>
      </c>
      <c r="C85" s="74">
        <v>115</v>
      </c>
      <c r="D85" s="71" t="s">
        <v>1020</v>
      </c>
      <c r="E85" s="74">
        <f t="shared" si="1"/>
        <v>2018</v>
      </c>
      <c r="F85" s="70" t="s">
        <v>738</v>
      </c>
      <c r="G85" s="155" t="str">
        <f>'03'!B18</f>
        <v>09</v>
      </c>
      <c r="H85" s="75" t="s">
        <v>1032</v>
      </c>
      <c r="I85" s="76">
        <f>'03'!H18</f>
        <v>0</v>
      </c>
    </row>
    <row r="86" spans="2:9" ht="13.5">
      <c r="B86" s="75" t="str">
        <f>INDEX(SUM!D:D,MATCH(SUM!$F$3,SUM!B:B,0),0)</f>
        <v>P056</v>
      </c>
      <c r="C86" s="74">
        <v>115</v>
      </c>
      <c r="D86" s="71" t="s">
        <v>1020</v>
      </c>
      <c r="E86" s="74">
        <f t="shared" si="1"/>
        <v>2018</v>
      </c>
      <c r="F86" s="70" t="s">
        <v>739</v>
      </c>
      <c r="G86" s="155" t="str">
        <f>'03'!B19</f>
        <v>10</v>
      </c>
      <c r="H86" s="75" t="s">
        <v>1033</v>
      </c>
      <c r="I86" s="76">
        <f>'03'!H19</f>
        <v>0</v>
      </c>
    </row>
    <row r="87" spans="2:9" ht="13.5">
      <c r="B87" s="75" t="str">
        <f>INDEX(SUM!D:D,MATCH(SUM!$F$3,SUM!B:B,0),0)</f>
        <v>P056</v>
      </c>
      <c r="C87" s="74">
        <v>115</v>
      </c>
      <c r="D87" s="71" t="s">
        <v>1020</v>
      </c>
      <c r="E87" s="74">
        <f t="shared" si="1"/>
        <v>2018</v>
      </c>
      <c r="F87" s="70" t="s">
        <v>740</v>
      </c>
      <c r="G87" s="155" t="str">
        <f>'03'!B20</f>
        <v>11</v>
      </c>
      <c r="H87" s="75" t="s">
        <v>1034</v>
      </c>
      <c r="I87" s="76">
        <f>'03'!H20</f>
        <v>0</v>
      </c>
    </row>
    <row r="88" spans="2:9" ht="13.5">
      <c r="B88" s="75" t="str">
        <f>INDEX(SUM!D:D,MATCH(SUM!$F$3,SUM!B:B,0),0)</f>
        <v>P056</v>
      </c>
      <c r="C88" s="74">
        <v>115</v>
      </c>
      <c r="D88" s="71" t="s">
        <v>1020</v>
      </c>
      <c r="E88" s="74">
        <f t="shared" si="1"/>
        <v>2018</v>
      </c>
      <c r="F88" s="70" t="s">
        <v>741</v>
      </c>
      <c r="G88" s="155" t="str">
        <f>'03'!B21</f>
        <v>12</v>
      </c>
      <c r="H88" s="75" t="s">
        <v>1035</v>
      </c>
      <c r="I88" s="76">
        <f>'03'!H21</f>
        <v>0</v>
      </c>
    </row>
    <row r="89" spans="2:9" ht="13.5">
      <c r="B89" s="75" t="str">
        <f>INDEX(SUM!D:D,MATCH(SUM!$F$3,SUM!B:B,0),0)</f>
        <v>P056</v>
      </c>
      <c r="C89" s="74">
        <v>115</v>
      </c>
      <c r="D89" s="71" t="s">
        <v>1020</v>
      </c>
      <c r="E89" s="74">
        <f t="shared" si="1"/>
        <v>2018</v>
      </c>
      <c r="F89" s="70" t="s">
        <v>742</v>
      </c>
      <c r="G89" s="155" t="str">
        <f>'03'!B22</f>
        <v>13</v>
      </c>
      <c r="H89" s="75" t="s">
        <v>1036</v>
      </c>
      <c r="I89" s="76">
        <f>'03'!H22</f>
        <v>0</v>
      </c>
    </row>
    <row r="90" spans="2:9" ht="13.5">
      <c r="B90" s="75" t="str">
        <f>INDEX(SUM!D:D,MATCH(SUM!$F$3,SUM!B:B,0),0)</f>
        <v>P056</v>
      </c>
      <c r="C90" s="74">
        <v>115</v>
      </c>
      <c r="D90" s="71" t="s">
        <v>1020</v>
      </c>
      <c r="E90" s="74">
        <f t="shared" si="1"/>
        <v>2018</v>
      </c>
      <c r="F90" s="70" t="s">
        <v>743</v>
      </c>
      <c r="G90" s="155" t="str">
        <f>'03'!B10</f>
        <v>01</v>
      </c>
      <c r="H90" s="75" t="s">
        <v>1037</v>
      </c>
      <c r="I90" s="76" t="str">
        <f>'03'!E10&amp;" "&amp;TEXT('03'!F10,"#.##0")&amp;"/"&amp;'03'!G10</f>
        <v>LEI MUNICIPAL N. 562/2016</v>
      </c>
    </row>
    <row r="91" spans="2:9" ht="13.5">
      <c r="B91" s="75" t="str">
        <f>INDEX(SUM!D:D,MATCH(SUM!$F$3,SUM!B:B,0),0)</f>
        <v>P056</v>
      </c>
      <c r="C91" s="74">
        <v>115</v>
      </c>
      <c r="D91" s="71" t="s">
        <v>1020</v>
      </c>
      <c r="E91" s="74">
        <f t="shared" si="1"/>
        <v>2018</v>
      </c>
      <c r="F91" s="70" t="s">
        <v>744</v>
      </c>
      <c r="G91" s="155" t="str">
        <f>'03'!B11</f>
        <v>02</v>
      </c>
      <c r="H91" s="75" t="s">
        <v>1038</v>
      </c>
      <c r="I91" s="76" t="str">
        <f>'03'!E11&amp;" "&amp;TEXT('03'!F11,"#.##0")&amp;"/"&amp;'03'!G11</f>
        <v> 0/</v>
      </c>
    </row>
    <row r="92" spans="2:9" ht="13.5">
      <c r="B92" s="75" t="str">
        <f>INDEX(SUM!D:D,MATCH(SUM!$F$3,SUM!B:B,0),0)</f>
        <v>P056</v>
      </c>
      <c r="C92" s="74">
        <v>115</v>
      </c>
      <c r="D92" s="71" t="s">
        <v>1020</v>
      </c>
      <c r="E92" s="74">
        <f t="shared" si="1"/>
        <v>2018</v>
      </c>
      <c r="F92" s="70" t="s">
        <v>745</v>
      </c>
      <c r="G92" s="155" t="str">
        <f>'03'!B12</f>
        <v>03</v>
      </c>
      <c r="H92" s="75" t="s">
        <v>1039</v>
      </c>
      <c r="I92" s="76" t="str">
        <f>'03'!E12&amp;" "&amp;TEXT('03'!F12,"#.##0")&amp;"/"&amp;'03'!G12</f>
        <v> 0/</v>
      </c>
    </row>
    <row r="93" spans="2:9" ht="13.5">
      <c r="B93" s="75" t="str">
        <f>INDEX(SUM!D:D,MATCH(SUM!$F$3,SUM!B:B,0),0)</f>
        <v>P056</v>
      </c>
      <c r="C93" s="74">
        <v>115</v>
      </c>
      <c r="D93" s="71" t="s">
        <v>1020</v>
      </c>
      <c r="E93" s="74">
        <f t="shared" si="1"/>
        <v>2018</v>
      </c>
      <c r="F93" s="70" t="s">
        <v>746</v>
      </c>
      <c r="G93" s="155" t="str">
        <f>'03'!B13</f>
        <v>04</v>
      </c>
      <c r="H93" s="75" t="s">
        <v>1040</v>
      </c>
      <c r="I93" s="76" t="str">
        <f>'03'!E13&amp;" "&amp;TEXT('03'!F13,"#.##0")&amp;"/"&amp;'03'!G13</f>
        <v> 0/</v>
      </c>
    </row>
    <row r="94" spans="2:9" ht="13.5">
      <c r="B94" s="75" t="str">
        <f>INDEX(SUM!D:D,MATCH(SUM!$F$3,SUM!B:B,0),0)</f>
        <v>P056</v>
      </c>
      <c r="C94" s="74">
        <v>115</v>
      </c>
      <c r="D94" s="71" t="s">
        <v>1020</v>
      </c>
      <c r="E94" s="74">
        <f t="shared" si="1"/>
        <v>2018</v>
      </c>
      <c r="F94" s="70" t="s">
        <v>747</v>
      </c>
      <c r="G94" s="155" t="str">
        <f>'03'!B14</f>
        <v>05</v>
      </c>
      <c r="H94" s="75" t="s">
        <v>1041</v>
      </c>
      <c r="I94" s="76" t="str">
        <f>'03'!E14&amp;" "&amp;TEXT('03'!F14,"#.##0")&amp;"/"&amp;'03'!G14</f>
        <v> 0/</v>
      </c>
    </row>
    <row r="95" spans="2:9" ht="13.5">
      <c r="B95" s="75" t="str">
        <f>INDEX(SUM!D:D,MATCH(SUM!$F$3,SUM!B:B,0),0)</f>
        <v>P056</v>
      </c>
      <c r="C95" s="74">
        <v>115</v>
      </c>
      <c r="D95" s="71" t="s">
        <v>1020</v>
      </c>
      <c r="E95" s="74">
        <f t="shared" si="1"/>
        <v>2018</v>
      </c>
      <c r="F95" s="70" t="s">
        <v>748</v>
      </c>
      <c r="G95" s="155" t="str">
        <f>'03'!B15</f>
        <v>06</v>
      </c>
      <c r="H95" s="75" t="s">
        <v>1042</v>
      </c>
      <c r="I95" s="76" t="str">
        <f>'03'!E15&amp;" "&amp;TEXT('03'!F15,"#.##0")&amp;"/"&amp;'03'!G15</f>
        <v> 0/</v>
      </c>
    </row>
    <row r="96" spans="2:9" ht="13.5">
      <c r="B96" s="75" t="str">
        <f>INDEX(SUM!D:D,MATCH(SUM!$F$3,SUM!B:B,0),0)</f>
        <v>P056</v>
      </c>
      <c r="C96" s="74">
        <v>115</v>
      </c>
      <c r="D96" s="71" t="s">
        <v>1020</v>
      </c>
      <c r="E96" s="74">
        <f t="shared" si="1"/>
        <v>2018</v>
      </c>
      <c r="F96" s="70" t="s">
        <v>749</v>
      </c>
      <c r="G96" s="155" t="str">
        <f>'03'!B16</f>
        <v>07</v>
      </c>
      <c r="H96" s="75" t="s">
        <v>1043</v>
      </c>
      <c r="I96" s="76" t="str">
        <f>'03'!E16&amp;" "&amp;TEXT('03'!F16,"#.##0")&amp;"/"&amp;'03'!G16</f>
        <v> 0/</v>
      </c>
    </row>
    <row r="97" spans="2:9" ht="13.5">
      <c r="B97" s="75" t="str">
        <f>INDEX(SUM!D:D,MATCH(SUM!$F$3,SUM!B:B,0),0)</f>
        <v>P056</v>
      </c>
      <c r="C97" s="74">
        <v>115</v>
      </c>
      <c r="D97" s="71" t="s">
        <v>1020</v>
      </c>
      <c r="E97" s="74">
        <f t="shared" si="1"/>
        <v>2018</v>
      </c>
      <c r="F97" s="70" t="s">
        <v>750</v>
      </c>
      <c r="G97" s="155" t="str">
        <f>'03'!B17</f>
        <v>08</v>
      </c>
      <c r="H97" s="75" t="s">
        <v>1044</v>
      </c>
      <c r="I97" s="76" t="str">
        <f>'03'!E17&amp;" "&amp;TEXT('03'!F17,"#.##0")&amp;"/"&amp;'03'!G17</f>
        <v> 0/</v>
      </c>
    </row>
    <row r="98" spans="2:9" ht="13.5">
      <c r="B98" s="75" t="str">
        <f>INDEX(SUM!D:D,MATCH(SUM!$F$3,SUM!B:B,0),0)</f>
        <v>P056</v>
      </c>
      <c r="C98" s="74">
        <v>115</v>
      </c>
      <c r="D98" s="71" t="s">
        <v>1020</v>
      </c>
      <c r="E98" s="74">
        <f t="shared" si="1"/>
        <v>2018</v>
      </c>
      <c r="F98" s="70" t="s">
        <v>751</v>
      </c>
      <c r="G98" s="155" t="str">
        <f>'03'!B18</f>
        <v>09</v>
      </c>
      <c r="H98" s="75" t="s">
        <v>1045</v>
      </c>
      <c r="I98" s="76" t="str">
        <f>'03'!E18&amp;" "&amp;TEXT('03'!F18,"#.##0")&amp;"/"&amp;'03'!G18</f>
        <v> 0/</v>
      </c>
    </row>
    <row r="99" spans="2:9" ht="13.5">
      <c r="B99" s="75" t="str">
        <f>INDEX(SUM!D:D,MATCH(SUM!$F$3,SUM!B:B,0),0)</f>
        <v>P056</v>
      </c>
      <c r="C99" s="74">
        <v>115</v>
      </c>
      <c r="D99" s="71" t="s">
        <v>1020</v>
      </c>
      <c r="E99" s="74">
        <f t="shared" si="1"/>
        <v>2018</v>
      </c>
      <c r="F99" s="70" t="s">
        <v>752</v>
      </c>
      <c r="G99" s="155" t="str">
        <f>'03'!B19</f>
        <v>10</v>
      </c>
      <c r="H99" s="75" t="s">
        <v>1046</v>
      </c>
      <c r="I99" s="76" t="str">
        <f>'03'!E19&amp;" "&amp;TEXT('03'!F19,"#.##0")&amp;"/"&amp;'03'!G19</f>
        <v> 0/</v>
      </c>
    </row>
    <row r="100" spans="2:9" ht="13.5">
      <c r="B100" s="75" t="str">
        <f>INDEX(SUM!D:D,MATCH(SUM!$F$3,SUM!B:B,0),0)</f>
        <v>P056</v>
      </c>
      <c r="C100" s="74">
        <v>115</v>
      </c>
      <c r="D100" s="71" t="s">
        <v>1020</v>
      </c>
      <c r="E100" s="74">
        <f t="shared" si="1"/>
        <v>2018</v>
      </c>
      <c r="F100" s="70" t="s">
        <v>753</v>
      </c>
      <c r="G100" s="155" t="str">
        <f>'03'!B20</f>
        <v>11</v>
      </c>
      <c r="H100" s="75" t="s">
        <v>1047</v>
      </c>
      <c r="I100" s="76" t="str">
        <f>'03'!E20&amp;" "&amp;TEXT('03'!F20,"#.##0")&amp;"/"&amp;'03'!G20</f>
        <v> 0/</v>
      </c>
    </row>
    <row r="101" spans="2:9" ht="13.5">
      <c r="B101" s="75" t="str">
        <f>INDEX(SUM!D:D,MATCH(SUM!$F$3,SUM!B:B,0),0)</f>
        <v>P056</v>
      </c>
      <c r="C101" s="74">
        <v>115</v>
      </c>
      <c r="D101" s="71" t="s">
        <v>1020</v>
      </c>
      <c r="E101" s="74">
        <f t="shared" si="1"/>
        <v>2018</v>
      </c>
      <c r="F101" s="70" t="s">
        <v>754</v>
      </c>
      <c r="G101" s="155" t="str">
        <f>'03'!B21</f>
        <v>12</v>
      </c>
      <c r="H101" s="75" t="s">
        <v>1048</v>
      </c>
      <c r="I101" s="76" t="str">
        <f>'03'!E21&amp;" "&amp;TEXT('03'!F21,"#.##0")&amp;"/"&amp;'03'!G21</f>
        <v> 0/</v>
      </c>
    </row>
    <row r="102" spans="2:9" ht="13.5">
      <c r="B102" s="75" t="str">
        <f>INDEX(SUM!D:D,MATCH(SUM!$F$3,SUM!B:B,0),0)</f>
        <v>P056</v>
      </c>
      <c r="C102" s="74">
        <v>115</v>
      </c>
      <c r="D102" s="71" t="s">
        <v>1020</v>
      </c>
      <c r="E102" s="74">
        <f t="shared" si="1"/>
        <v>2018</v>
      </c>
      <c r="F102" s="70" t="s">
        <v>755</v>
      </c>
      <c r="G102" s="155" t="str">
        <f>'03'!B22</f>
        <v>13</v>
      </c>
      <c r="H102" s="75" t="s">
        <v>1049</v>
      </c>
      <c r="I102" s="76" t="str">
        <f>'03'!E22&amp;" "&amp;TEXT('03'!F22,"#.##0")&amp;"/"&amp;'03'!G22</f>
        <v> 0/</v>
      </c>
    </row>
    <row r="103" spans="2:9" ht="13.5">
      <c r="B103" s="75" t="str">
        <f>INDEX(SUM!D:D,MATCH(SUM!$F$3,SUM!B:B,0),0)</f>
        <v>P056</v>
      </c>
      <c r="C103" s="74">
        <v>115</v>
      </c>
      <c r="D103" s="71" t="s">
        <v>1020</v>
      </c>
      <c r="E103" s="74">
        <f t="shared" si="1"/>
        <v>2018</v>
      </c>
      <c r="F103" s="70" t="s">
        <v>756</v>
      </c>
      <c r="G103" s="155" t="str">
        <f>'05'!B10</f>
        <v>01</v>
      </c>
      <c r="H103" s="75" t="s">
        <v>703</v>
      </c>
      <c r="I103" s="76">
        <f>'04'!E10</f>
        <v>77000</v>
      </c>
    </row>
    <row r="104" spans="2:9" ht="13.5">
      <c r="B104" s="75" t="str">
        <f>INDEX(SUM!D:D,MATCH(SUM!$F$3,SUM!B:B,0),0)</f>
        <v>P056</v>
      </c>
      <c r="C104" s="74">
        <v>115</v>
      </c>
      <c r="D104" s="71" t="s">
        <v>1020</v>
      </c>
      <c r="E104" s="74">
        <f t="shared" si="1"/>
        <v>2018</v>
      </c>
      <c r="F104" s="70" t="s">
        <v>757</v>
      </c>
      <c r="G104" s="155" t="str">
        <f>'05'!B11</f>
        <v>02</v>
      </c>
      <c r="H104" s="75" t="s">
        <v>704</v>
      </c>
      <c r="I104" s="76">
        <f>'04'!E11</f>
        <v>77000</v>
      </c>
    </row>
    <row r="105" spans="2:9" ht="13.5">
      <c r="B105" s="75" t="str">
        <f>INDEX(SUM!D:D,MATCH(SUM!$F$3,SUM!B:B,0),0)</f>
        <v>P056</v>
      </c>
      <c r="C105" s="74">
        <v>115</v>
      </c>
      <c r="D105" s="71" t="s">
        <v>1020</v>
      </c>
      <c r="E105" s="74">
        <f t="shared" si="1"/>
        <v>2018</v>
      </c>
      <c r="F105" s="70" t="s">
        <v>758</v>
      </c>
      <c r="G105" s="155" t="str">
        <f>'05'!B12</f>
        <v>03</v>
      </c>
      <c r="H105" s="75" t="s">
        <v>705</v>
      </c>
      <c r="I105" s="76">
        <f>'04'!E12</f>
        <v>77000</v>
      </c>
    </row>
    <row r="106" spans="2:9" ht="13.5">
      <c r="B106" s="75" t="str">
        <f>INDEX(SUM!D:D,MATCH(SUM!$F$3,SUM!B:B,0),0)</f>
        <v>P056</v>
      </c>
      <c r="C106" s="74">
        <v>115</v>
      </c>
      <c r="D106" s="71" t="s">
        <v>1020</v>
      </c>
      <c r="E106" s="74">
        <f t="shared" si="1"/>
        <v>2018</v>
      </c>
      <c r="F106" s="70" t="s">
        <v>759</v>
      </c>
      <c r="G106" s="155" t="str">
        <f>'05'!B13</f>
        <v>04</v>
      </c>
      <c r="H106" s="75" t="s">
        <v>706</v>
      </c>
      <c r="I106" s="76">
        <f>'04'!E13</f>
        <v>77000</v>
      </c>
    </row>
    <row r="107" spans="2:9" ht="13.5">
      <c r="B107" s="75" t="str">
        <f>INDEX(SUM!D:D,MATCH(SUM!$F$3,SUM!B:B,0),0)</f>
        <v>P056</v>
      </c>
      <c r="C107" s="74">
        <v>115</v>
      </c>
      <c r="D107" s="71" t="s">
        <v>1020</v>
      </c>
      <c r="E107" s="74">
        <f t="shared" si="1"/>
        <v>2018</v>
      </c>
      <c r="F107" s="70" t="s">
        <v>760</v>
      </c>
      <c r="G107" s="155" t="str">
        <f>'05'!B14</f>
        <v>05</v>
      </c>
      <c r="H107" s="75" t="s">
        <v>707</v>
      </c>
      <c r="I107" s="76">
        <f>'04'!E14</f>
        <v>77000</v>
      </c>
    </row>
    <row r="108" spans="2:9" ht="13.5">
      <c r="B108" s="75" t="str">
        <f>INDEX(SUM!D:D,MATCH(SUM!$F$3,SUM!B:B,0),0)</f>
        <v>P056</v>
      </c>
      <c r="C108" s="74">
        <v>115</v>
      </c>
      <c r="D108" s="71" t="s">
        <v>1020</v>
      </c>
      <c r="E108" s="74">
        <f t="shared" si="1"/>
        <v>2018</v>
      </c>
      <c r="F108" s="70" t="s">
        <v>761</v>
      </c>
      <c r="G108" s="155" t="str">
        <f>'05'!B15</f>
        <v>06</v>
      </c>
      <c r="H108" s="75" t="s">
        <v>708</v>
      </c>
      <c r="I108" s="76">
        <f>'04'!E15</f>
        <v>77000</v>
      </c>
    </row>
    <row r="109" spans="2:9" ht="13.5">
      <c r="B109" s="75" t="str">
        <f>INDEX(SUM!D:D,MATCH(SUM!$F$3,SUM!B:B,0),0)</f>
        <v>P056</v>
      </c>
      <c r="C109" s="74">
        <v>115</v>
      </c>
      <c r="D109" s="71" t="s">
        <v>1020</v>
      </c>
      <c r="E109" s="74">
        <f t="shared" si="1"/>
        <v>2018</v>
      </c>
      <c r="F109" s="70" t="s">
        <v>762</v>
      </c>
      <c r="G109" s="155" t="str">
        <f>'05'!B16</f>
        <v>07</v>
      </c>
      <c r="H109" s="75" t="s">
        <v>709</v>
      </c>
      <c r="I109" s="76">
        <f>'04'!E16</f>
        <v>77000</v>
      </c>
    </row>
    <row r="110" spans="2:9" ht="13.5">
      <c r="B110" s="75" t="str">
        <f>INDEX(SUM!D:D,MATCH(SUM!$F$3,SUM!B:B,0),0)</f>
        <v>P056</v>
      </c>
      <c r="C110" s="74">
        <v>115</v>
      </c>
      <c r="D110" s="71" t="s">
        <v>1020</v>
      </c>
      <c r="E110" s="74">
        <f t="shared" si="1"/>
        <v>2018</v>
      </c>
      <c r="F110" s="70" t="s">
        <v>763</v>
      </c>
      <c r="G110" s="155" t="str">
        <f>'05'!B17</f>
        <v>08</v>
      </c>
      <c r="H110" s="75" t="s">
        <v>710</v>
      </c>
      <c r="I110" s="76">
        <f>'04'!E17</f>
        <v>77000</v>
      </c>
    </row>
    <row r="111" spans="2:9" ht="13.5">
      <c r="B111" s="75" t="str">
        <f>INDEX(SUM!D:D,MATCH(SUM!$F$3,SUM!B:B,0),0)</f>
        <v>P056</v>
      </c>
      <c r="C111" s="74">
        <v>115</v>
      </c>
      <c r="D111" s="71" t="s">
        <v>1020</v>
      </c>
      <c r="E111" s="74">
        <f t="shared" si="1"/>
        <v>2018</v>
      </c>
      <c r="F111" s="70" t="s">
        <v>764</v>
      </c>
      <c r="G111" s="155" t="str">
        <f>'05'!B18</f>
        <v>09</v>
      </c>
      <c r="H111" s="75" t="s">
        <v>711</v>
      </c>
      <c r="I111" s="76">
        <f>'04'!E18</f>
        <v>77000</v>
      </c>
    </row>
    <row r="112" spans="2:9" ht="13.5">
      <c r="B112" s="75" t="str">
        <f>INDEX(SUM!D:D,MATCH(SUM!$F$3,SUM!B:B,0),0)</f>
        <v>P056</v>
      </c>
      <c r="C112" s="74">
        <v>115</v>
      </c>
      <c r="D112" s="71" t="s">
        <v>1020</v>
      </c>
      <c r="E112" s="74">
        <f t="shared" si="1"/>
        <v>2018</v>
      </c>
      <c r="F112" s="70" t="s">
        <v>765</v>
      </c>
      <c r="G112" s="155" t="str">
        <f>'05'!B19</f>
        <v>10</v>
      </c>
      <c r="H112" s="75" t="s">
        <v>712</v>
      </c>
      <c r="I112" s="76">
        <f>'04'!E19</f>
        <v>77000</v>
      </c>
    </row>
    <row r="113" spans="2:9" ht="13.5">
      <c r="B113" s="75" t="str">
        <f>INDEX(SUM!D:D,MATCH(SUM!$F$3,SUM!B:B,0),0)</f>
        <v>P056</v>
      </c>
      <c r="C113" s="74">
        <v>115</v>
      </c>
      <c r="D113" s="71" t="s">
        <v>1020</v>
      </c>
      <c r="E113" s="74">
        <f t="shared" si="1"/>
        <v>2018</v>
      </c>
      <c r="F113" s="70" t="s">
        <v>766</v>
      </c>
      <c r="G113" s="155" t="str">
        <f>'05'!B20</f>
        <v>11</v>
      </c>
      <c r="H113" s="75" t="s">
        <v>713</v>
      </c>
      <c r="I113" s="76">
        <f>'04'!E20</f>
        <v>77000</v>
      </c>
    </row>
    <row r="114" spans="2:9" ht="13.5">
      <c r="B114" s="75" t="str">
        <f>INDEX(SUM!D:D,MATCH(SUM!$F$3,SUM!B:B,0),0)</f>
        <v>P056</v>
      </c>
      <c r="C114" s="74">
        <v>115</v>
      </c>
      <c r="D114" s="71" t="s">
        <v>1020</v>
      </c>
      <c r="E114" s="74">
        <f t="shared" si="1"/>
        <v>2018</v>
      </c>
      <c r="F114" s="70" t="s">
        <v>767</v>
      </c>
      <c r="G114" s="155" t="str">
        <f>'05'!B21</f>
        <v>12</v>
      </c>
      <c r="H114" s="75" t="s">
        <v>714</v>
      </c>
      <c r="I114" s="76">
        <f>'04'!E21</f>
        <v>77000</v>
      </c>
    </row>
    <row r="115" spans="2:9" ht="13.5">
      <c r="B115" s="75" t="str">
        <f>INDEX(SUM!D:D,MATCH(SUM!$F$3,SUM!B:B,0),0)</f>
        <v>P056</v>
      </c>
      <c r="C115" s="74">
        <v>115</v>
      </c>
      <c r="D115" s="71" t="s">
        <v>1020</v>
      </c>
      <c r="E115" s="74">
        <f t="shared" si="1"/>
        <v>2018</v>
      </c>
      <c r="F115" s="70" t="s">
        <v>768</v>
      </c>
      <c r="G115" s="155" t="str">
        <f>'05'!B22</f>
        <v>13</v>
      </c>
      <c r="H115" s="75" t="s">
        <v>715</v>
      </c>
      <c r="I115" s="76">
        <f>'04'!E22</f>
        <v>0</v>
      </c>
    </row>
    <row r="116" spans="2:9" ht="13.5">
      <c r="B116" s="75" t="str">
        <f>INDEX(SUM!D:D,MATCH(SUM!$F$3,SUM!B:B,0),0)</f>
        <v>P056</v>
      </c>
      <c r="C116" s="74">
        <v>120</v>
      </c>
      <c r="D116" s="71" t="s">
        <v>1022</v>
      </c>
      <c r="E116" s="74">
        <f t="shared" si="1"/>
        <v>2018</v>
      </c>
      <c r="F116" s="70" t="s">
        <v>769</v>
      </c>
      <c r="G116" s="71" t="s">
        <v>222</v>
      </c>
      <c r="H116" s="75" t="s">
        <v>770</v>
      </c>
      <c r="I116" s="76">
        <f>'02'!D11</f>
        <v>0</v>
      </c>
    </row>
    <row r="117" spans="2:9" ht="13.5">
      <c r="B117" s="75" t="str">
        <f>INDEX(SUM!D:D,MATCH(SUM!$F$3,SUM!B:B,0),0)</f>
        <v>P056</v>
      </c>
      <c r="C117" s="74">
        <v>120</v>
      </c>
      <c r="D117" s="71" t="s">
        <v>1022</v>
      </c>
      <c r="E117" s="74">
        <f t="shared" si="1"/>
        <v>2018</v>
      </c>
      <c r="F117" s="70" t="s">
        <v>771</v>
      </c>
      <c r="G117" s="71" t="s">
        <v>231</v>
      </c>
      <c r="H117" s="75" t="s">
        <v>772</v>
      </c>
      <c r="I117" s="76">
        <f>'02'!D12</f>
        <v>0</v>
      </c>
    </row>
    <row r="118" spans="2:9" ht="13.5">
      <c r="B118" s="75" t="str">
        <f>INDEX(SUM!D:D,MATCH(SUM!$F$3,SUM!B:B,0),0)</f>
        <v>P056</v>
      </c>
      <c r="C118" s="74">
        <v>120</v>
      </c>
      <c r="D118" s="71" t="s">
        <v>1022</v>
      </c>
      <c r="E118" s="74">
        <f t="shared" si="1"/>
        <v>2018</v>
      </c>
      <c r="F118" s="70" t="s">
        <v>773</v>
      </c>
      <c r="G118" s="71" t="s">
        <v>244</v>
      </c>
      <c r="H118" s="75" t="s">
        <v>774</v>
      </c>
      <c r="I118" s="76">
        <f>'02'!D13</f>
        <v>1132403.97</v>
      </c>
    </row>
    <row r="119" spans="2:9" ht="13.5">
      <c r="B119" s="75" t="str">
        <f>INDEX(SUM!D:D,MATCH(SUM!$F$3,SUM!B:B,0),0)</f>
        <v>P056</v>
      </c>
      <c r="C119" s="74">
        <v>120</v>
      </c>
      <c r="D119" s="71" t="s">
        <v>1022</v>
      </c>
      <c r="E119" s="74">
        <f t="shared" si="1"/>
        <v>2018</v>
      </c>
      <c r="F119" s="70" t="s">
        <v>775</v>
      </c>
      <c r="G119" s="71" t="s">
        <v>260</v>
      </c>
      <c r="H119" s="75" t="s">
        <v>776</v>
      </c>
      <c r="I119" s="76">
        <f>'02'!D14</f>
        <v>0</v>
      </c>
    </row>
    <row r="120" spans="2:9" ht="13.5">
      <c r="B120" s="75" t="str">
        <f>INDEX(SUM!D:D,MATCH(SUM!$F$3,SUM!B:B,0),0)</f>
        <v>P056</v>
      </c>
      <c r="C120" s="74">
        <v>118</v>
      </c>
      <c r="D120" s="71" t="s">
        <v>1021</v>
      </c>
      <c r="E120" s="74">
        <f t="shared" si="1"/>
        <v>2018</v>
      </c>
      <c r="F120" s="70" t="s">
        <v>777</v>
      </c>
      <c r="G120" s="71" t="s">
        <v>246</v>
      </c>
      <c r="H120" s="75" t="s">
        <v>778</v>
      </c>
      <c r="I120" s="76">
        <f>'05'!H10</f>
        <v>4900</v>
      </c>
    </row>
    <row r="121" spans="2:9" ht="13.5">
      <c r="B121" s="75" t="str">
        <f>INDEX(SUM!D:D,MATCH(SUM!$F$3,SUM!B:B,0),0)</f>
        <v>P056</v>
      </c>
      <c r="C121" s="74">
        <v>118</v>
      </c>
      <c r="D121" s="71" t="s">
        <v>1021</v>
      </c>
      <c r="E121" s="74">
        <f t="shared" si="1"/>
        <v>2018</v>
      </c>
      <c r="F121" s="70" t="s">
        <v>779</v>
      </c>
      <c r="G121" s="71" t="s">
        <v>247</v>
      </c>
      <c r="H121" s="75" t="s">
        <v>780</v>
      </c>
      <c r="I121" s="76">
        <f>'05'!H11</f>
        <v>0</v>
      </c>
    </row>
    <row r="122" spans="2:9" ht="13.5">
      <c r="B122" s="75" t="str">
        <f>INDEX(SUM!D:D,MATCH(SUM!$F$3,SUM!B:B,0),0)</f>
        <v>P056</v>
      </c>
      <c r="C122" s="74">
        <v>118</v>
      </c>
      <c r="D122" s="71" t="s">
        <v>1021</v>
      </c>
      <c r="E122" s="74">
        <f t="shared" si="1"/>
        <v>2018</v>
      </c>
      <c r="F122" s="70" t="s">
        <v>781</v>
      </c>
      <c r="G122" s="71" t="s">
        <v>248</v>
      </c>
      <c r="H122" s="75" t="s">
        <v>782</v>
      </c>
      <c r="I122" s="76">
        <f>'05'!H12</f>
        <v>0</v>
      </c>
    </row>
    <row r="123" spans="2:9" ht="13.5">
      <c r="B123" s="75" t="str">
        <f>INDEX(SUM!D:D,MATCH(SUM!$F$3,SUM!B:B,0),0)</f>
        <v>P056</v>
      </c>
      <c r="C123" s="74">
        <v>118</v>
      </c>
      <c r="D123" s="71" t="s">
        <v>1021</v>
      </c>
      <c r="E123" s="74">
        <f t="shared" si="1"/>
        <v>2018</v>
      </c>
      <c r="F123" s="70" t="s">
        <v>783</v>
      </c>
      <c r="G123" s="71" t="s">
        <v>250</v>
      </c>
      <c r="H123" s="75" t="s">
        <v>784</v>
      </c>
      <c r="I123" s="76">
        <f>'05'!H13</f>
        <v>0</v>
      </c>
    </row>
    <row r="124" spans="2:9" ht="13.5">
      <c r="B124" s="75" t="str">
        <f>INDEX(SUM!D:D,MATCH(SUM!$F$3,SUM!B:B,0),0)</f>
        <v>P056</v>
      </c>
      <c r="C124" s="74">
        <v>118</v>
      </c>
      <c r="D124" s="71" t="s">
        <v>1021</v>
      </c>
      <c r="E124" s="74">
        <f t="shared" si="1"/>
        <v>2018</v>
      </c>
      <c r="F124" s="70" t="s">
        <v>785</v>
      </c>
      <c r="G124" s="71" t="s">
        <v>251</v>
      </c>
      <c r="H124" s="75" t="s">
        <v>786</v>
      </c>
      <c r="I124" s="76">
        <f>'05'!H14</f>
        <v>0</v>
      </c>
    </row>
    <row r="125" spans="2:9" ht="13.5">
      <c r="B125" s="75" t="str">
        <f>INDEX(SUM!D:D,MATCH(SUM!$F$3,SUM!B:B,0),0)</f>
        <v>P056</v>
      </c>
      <c r="C125" s="74">
        <v>118</v>
      </c>
      <c r="D125" s="71" t="s">
        <v>1021</v>
      </c>
      <c r="E125" s="74">
        <f t="shared" si="1"/>
        <v>2018</v>
      </c>
      <c r="F125" s="70" t="s">
        <v>787</v>
      </c>
      <c r="G125" s="71" t="s">
        <v>261</v>
      </c>
      <c r="H125" s="75" t="s">
        <v>788</v>
      </c>
      <c r="I125" s="76">
        <f>'05'!H15</f>
        <v>0</v>
      </c>
    </row>
    <row r="126" spans="2:9" ht="13.5">
      <c r="B126" s="75" t="str">
        <f>INDEX(SUM!D:D,MATCH(SUM!$F$3,SUM!B:B,0),0)</f>
        <v>P056</v>
      </c>
      <c r="C126" s="74">
        <v>118</v>
      </c>
      <c r="D126" s="71" t="s">
        <v>1021</v>
      </c>
      <c r="E126" s="74">
        <f t="shared" si="1"/>
        <v>2018</v>
      </c>
      <c r="F126" s="70" t="s">
        <v>789</v>
      </c>
      <c r="G126" s="71" t="s">
        <v>262</v>
      </c>
      <c r="H126" s="75" t="s">
        <v>790</v>
      </c>
      <c r="I126" s="76">
        <f>'05'!H16</f>
        <v>0</v>
      </c>
    </row>
    <row r="127" spans="2:9" ht="13.5">
      <c r="B127" s="75" t="str">
        <f>INDEX(SUM!D:D,MATCH(SUM!$F$3,SUM!B:B,0),0)</f>
        <v>P056</v>
      </c>
      <c r="C127" s="74">
        <v>118</v>
      </c>
      <c r="D127" s="71" t="s">
        <v>1021</v>
      </c>
      <c r="E127" s="74">
        <f t="shared" si="1"/>
        <v>2018</v>
      </c>
      <c r="F127" s="70" t="s">
        <v>791</v>
      </c>
      <c r="G127" s="71" t="s">
        <v>263</v>
      </c>
      <c r="H127" s="75" t="s">
        <v>792</v>
      </c>
      <c r="I127" s="76">
        <f>'05'!H17</f>
        <v>0</v>
      </c>
    </row>
    <row r="128" spans="2:9" ht="13.5">
      <c r="B128" s="75" t="str">
        <f>INDEX(SUM!D:D,MATCH(SUM!$F$3,SUM!B:B,0),0)</f>
        <v>P056</v>
      </c>
      <c r="C128" s="74">
        <v>118</v>
      </c>
      <c r="D128" s="71" t="s">
        <v>1021</v>
      </c>
      <c r="E128" s="74">
        <f t="shared" si="1"/>
        <v>2018</v>
      </c>
      <c r="F128" s="70" t="s">
        <v>793</v>
      </c>
      <c r="G128" s="71" t="s">
        <v>264</v>
      </c>
      <c r="H128" s="75" t="s">
        <v>794</v>
      </c>
      <c r="I128" s="76">
        <f>'05'!H18</f>
        <v>0</v>
      </c>
    </row>
    <row r="129" spans="2:9" ht="13.5">
      <c r="B129" s="75" t="str">
        <f>INDEX(SUM!D:D,MATCH(SUM!$F$3,SUM!B:B,0),0)</f>
        <v>P056</v>
      </c>
      <c r="C129" s="74">
        <v>118</v>
      </c>
      <c r="D129" s="71" t="s">
        <v>1021</v>
      </c>
      <c r="E129" s="74">
        <f t="shared" si="1"/>
        <v>2018</v>
      </c>
      <c r="F129" s="70" t="s">
        <v>795</v>
      </c>
      <c r="G129" s="71" t="s">
        <v>265</v>
      </c>
      <c r="H129" s="75" t="s">
        <v>796</v>
      </c>
      <c r="I129" s="76">
        <f>'05'!H19</f>
        <v>0</v>
      </c>
    </row>
    <row r="130" spans="2:9" ht="13.5">
      <c r="B130" s="75" t="str">
        <f>INDEX(SUM!D:D,MATCH(SUM!$F$3,SUM!B:B,0),0)</f>
        <v>P056</v>
      </c>
      <c r="C130" s="74">
        <v>118</v>
      </c>
      <c r="D130" s="71" t="s">
        <v>1021</v>
      </c>
      <c r="E130" s="74">
        <f t="shared" si="1"/>
        <v>2018</v>
      </c>
      <c r="F130" s="70" t="s">
        <v>797</v>
      </c>
      <c r="G130" s="71" t="s">
        <v>266</v>
      </c>
      <c r="H130" s="75" t="s">
        <v>798</v>
      </c>
      <c r="I130" s="76">
        <f>'05'!H20</f>
        <v>0</v>
      </c>
    </row>
    <row r="131" spans="2:9" ht="13.5">
      <c r="B131" s="75" t="str">
        <f>INDEX(SUM!D:D,MATCH(SUM!$F$3,SUM!B:B,0),0)</f>
        <v>P056</v>
      </c>
      <c r="C131" s="74">
        <v>118</v>
      </c>
      <c r="D131" s="71" t="s">
        <v>1021</v>
      </c>
      <c r="E131" s="74">
        <f t="shared" si="1"/>
        <v>2018</v>
      </c>
      <c r="F131" s="70" t="s">
        <v>799</v>
      </c>
      <c r="G131" s="71" t="s">
        <v>267</v>
      </c>
      <c r="H131" s="75" t="s">
        <v>800</v>
      </c>
      <c r="I131" s="76">
        <f>'05'!H21</f>
        <v>0</v>
      </c>
    </row>
    <row r="132" spans="2:9" ht="13.5">
      <c r="B132" s="75" t="str">
        <f>INDEX(SUM!D:D,MATCH(SUM!$F$3,SUM!B:B,0),0)</f>
        <v>P056</v>
      </c>
      <c r="C132" s="74">
        <v>118</v>
      </c>
      <c r="D132" s="71" t="s">
        <v>1021</v>
      </c>
      <c r="E132" s="74">
        <f t="shared" si="1"/>
        <v>2018</v>
      </c>
      <c r="F132" s="70" t="s">
        <v>801</v>
      </c>
      <c r="G132" s="71" t="s">
        <v>268</v>
      </c>
      <c r="H132" s="75" t="s">
        <v>802</v>
      </c>
      <c r="I132" s="76">
        <f>'05'!H22</f>
        <v>0</v>
      </c>
    </row>
    <row r="133" spans="2:9" ht="13.5">
      <c r="B133" s="75" t="str">
        <f>INDEX(SUM!D:D,MATCH(SUM!$F$3,SUM!B:B,0),0)</f>
        <v>P056</v>
      </c>
      <c r="C133" s="74">
        <v>118</v>
      </c>
      <c r="D133" s="71" t="s">
        <v>1021</v>
      </c>
      <c r="E133" s="74">
        <f t="shared" si="1"/>
        <v>2018</v>
      </c>
      <c r="F133" s="70" t="s">
        <v>831</v>
      </c>
      <c r="G133" s="155" t="str">
        <f>'05'!B10</f>
        <v>01</v>
      </c>
      <c r="H133" s="75" t="s">
        <v>1050</v>
      </c>
      <c r="I133" s="76" t="str">
        <f>'05'!E10&amp;" "&amp;TEXT('05'!F10,"#.##0")&amp;"/"&amp;'05'!G10</f>
        <v>LEI MUNICIPAL N. 562/2016</v>
      </c>
    </row>
    <row r="134" spans="2:9" ht="13.5">
      <c r="B134" s="75" t="str">
        <f>INDEX(SUM!D:D,MATCH(SUM!$F$3,SUM!B:B,0),0)</f>
        <v>P056</v>
      </c>
      <c r="C134" s="74">
        <v>118</v>
      </c>
      <c r="D134" s="71" t="s">
        <v>1021</v>
      </c>
      <c r="E134" s="74">
        <f t="shared" si="1"/>
        <v>2018</v>
      </c>
      <c r="F134" s="70" t="s">
        <v>832</v>
      </c>
      <c r="G134" s="155" t="str">
        <f>'05'!B11</f>
        <v>02</v>
      </c>
      <c r="H134" s="75" t="s">
        <v>1051</v>
      </c>
      <c r="I134" s="76" t="str">
        <f>'05'!E11&amp;" "&amp;TEXT('05'!F11,"#.##0")&amp;"/"&amp;'05'!G11</f>
        <v> 0/</v>
      </c>
    </row>
    <row r="135" spans="2:9" ht="13.5">
      <c r="B135" s="75" t="str">
        <f>INDEX(SUM!D:D,MATCH(SUM!$F$3,SUM!B:B,0),0)</f>
        <v>P056</v>
      </c>
      <c r="C135" s="74">
        <v>118</v>
      </c>
      <c r="D135" s="71" t="s">
        <v>1021</v>
      </c>
      <c r="E135" s="74">
        <f aca="true" t="shared" si="2" ref="E135:E198">E134</f>
        <v>2018</v>
      </c>
      <c r="F135" s="70" t="s">
        <v>833</v>
      </c>
      <c r="G135" s="155" t="str">
        <f>'05'!B12</f>
        <v>03</v>
      </c>
      <c r="H135" s="75" t="s">
        <v>1052</v>
      </c>
      <c r="I135" s="76" t="str">
        <f>'05'!E12&amp;" "&amp;TEXT('05'!F12,"#.##0")&amp;"/"&amp;'05'!G12</f>
        <v> 0/</v>
      </c>
    </row>
    <row r="136" spans="2:9" ht="13.5">
      <c r="B136" s="75" t="str">
        <f>INDEX(SUM!D:D,MATCH(SUM!$F$3,SUM!B:B,0),0)</f>
        <v>P056</v>
      </c>
      <c r="C136" s="74">
        <v>118</v>
      </c>
      <c r="D136" s="71" t="s">
        <v>1021</v>
      </c>
      <c r="E136" s="74">
        <f t="shared" si="2"/>
        <v>2018</v>
      </c>
      <c r="F136" s="70" t="s">
        <v>834</v>
      </c>
      <c r="G136" s="155" t="str">
        <f>'05'!B13</f>
        <v>04</v>
      </c>
      <c r="H136" s="75" t="s">
        <v>1053</v>
      </c>
      <c r="I136" s="76" t="str">
        <f>'05'!E13&amp;" "&amp;TEXT('05'!F13,"#.##0")&amp;"/"&amp;'05'!G13</f>
        <v> 0/</v>
      </c>
    </row>
    <row r="137" spans="2:9" ht="13.5">
      <c r="B137" s="75" t="str">
        <f>INDEX(SUM!D:D,MATCH(SUM!$F$3,SUM!B:B,0),0)</f>
        <v>P056</v>
      </c>
      <c r="C137" s="74">
        <v>118</v>
      </c>
      <c r="D137" s="71" t="s">
        <v>1021</v>
      </c>
      <c r="E137" s="74">
        <f t="shared" si="2"/>
        <v>2018</v>
      </c>
      <c r="F137" s="70" t="s">
        <v>835</v>
      </c>
      <c r="G137" s="155" t="str">
        <f>'05'!B14</f>
        <v>05</v>
      </c>
      <c r="H137" s="75" t="s">
        <v>1054</v>
      </c>
      <c r="I137" s="76" t="str">
        <f>'05'!E14&amp;" "&amp;TEXT('05'!F14,"#.##0")&amp;"/"&amp;'05'!G14</f>
        <v> 0/</v>
      </c>
    </row>
    <row r="138" spans="2:9" ht="13.5">
      <c r="B138" s="75" t="str">
        <f>INDEX(SUM!D:D,MATCH(SUM!$F$3,SUM!B:B,0),0)</f>
        <v>P056</v>
      </c>
      <c r="C138" s="74">
        <v>118</v>
      </c>
      <c r="D138" s="71" t="s">
        <v>1021</v>
      </c>
      <c r="E138" s="74">
        <f t="shared" si="2"/>
        <v>2018</v>
      </c>
      <c r="F138" s="70" t="s">
        <v>836</v>
      </c>
      <c r="G138" s="155" t="str">
        <f>'05'!B15</f>
        <v>06</v>
      </c>
      <c r="H138" s="75" t="s">
        <v>1055</v>
      </c>
      <c r="I138" s="76" t="str">
        <f>'05'!E15&amp;" "&amp;TEXT('05'!F15,"#.##0")&amp;"/"&amp;'05'!G15</f>
        <v> 0/</v>
      </c>
    </row>
    <row r="139" spans="2:9" ht="13.5">
      <c r="B139" s="75" t="str">
        <f>INDEX(SUM!D:D,MATCH(SUM!$F$3,SUM!B:B,0),0)</f>
        <v>P056</v>
      </c>
      <c r="C139" s="74">
        <v>118</v>
      </c>
      <c r="D139" s="71" t="s">
        <v>1021</v>
      </c>
      <c r="E139" s="74">
        <f t="shared" si="2"/>
        <v>2018</v>
      </c>
      <c r="F139" s="70" t="s">
        <v>837</v>
      </c>
      <c r="G139" s="155" t="str">
        <f>'05'!B16</f>
        <v>07</v>
      </c>
      <c r="H139" s="75" t="s">
        <v>1056</v>
      </c>
      <c r="I139" s="76" t="str">
        <f>'05'!E16&amp;" "&amp;TEXT('05'!F16,"#.##0")&amp;"/"&amp;'05'!G16</f>
        <v> 0/</v>
      </c>
    </row>
    <row r="140" spans="2:9" ht="13.5">
      <c r="B140" s="75" t="str">
        <f>INDEX(SUM!D:D,MATCH(SUM!$F$3,SUM!B:B,0),0)</f>
        <v>P056</v>
      </c>
      <c r="C140" s="74">
        <v>118</v>
      </c>
      <c r="D140" s="71" t="s">
        <v>1021</v>
      </c>
      <c r="E140" s="74">
        <f t="shared" si="2"/>
        <v>2018</v>
      </c>
      <c r="F140" s="70" t="s">
        <v>838</v>
      </c>
      <c r="G140" s="155" t="str">
        <f>'05'!B17</f>
        <v>08</v>
      </c>
      <c r="H140" s="75" t="s">
        <v>1057</v>
      </c>
      <c r="I140" s="76" t="str">
        <f>'05'!E17&amp;" "&amp;TEXT('05'!F17,"#.##0")&amp;"/"&amp;'05'!G17</f>
        <v> 0/</v>
      </c>
    </row>
    <row r="141" spans="2:9" ht="13.5">
      <c r="B141" s="75" t="str">
        <f>INDEX(SUM!D:D,MATCH(SUM!$F$3,SUM!B:B,0),0)</f>
        <v>P056</v>
      </c>
      <c r="C141" s="74">
        <v>118</v>
      </c>
      <c r="D141" s="71" t="s">
        <v>1021</v>
      </c>
      <c r="E141" s="74">
        <f t="shared" si="2"/>
        <v>2018</v>
      </c>
      <c r="F141" s="70" t="s">
        <v>839</v>
      </c>
      <c r="G141" s="155" t="str">
        <f>'05'!B18</f>
        <v>09</v>
      </c>
      <c r="H141" s="75" t="s">
        <v>1058</v>
      </c>
      <c r="I141" s="76" t="str">
        <f>'05'!E18&amp;" "&amp;TEXT('05'!F18,"#.##0")&amp;"/"&amp;'05'!G18</f>
        <v> 0/</v>
      </c>
    </row>
    <row r="142" spans="2:9" ht="13.5">
      <c r="B142" s="75" t="str">
        <f>INDEX(SUM!D:D,MATCH(SUM!$F$3,SUM!B:B,0),0)</f>
        <v>P056</v>
      </c>
      <c r="C142" s="74">
        <v>118</v>
      </c>
      <c r="D142" s="71" t="s">
        <v>1021</v>
      </c>
      <c r="E142" s="74">
        <f t="shared" si="2"/>
        <v>2018</v>
      </c>
      <c r="F142" s="70" t="s">
        <v>840</v>
      </c>
      <c r="G142" s="155" t="str">
        <f>'05'!B19</f>
        <v>10</v>
      </c>
      <c r="H142" s="75" t="s">
        <v>1059</v>
      </c>
      <c r="I142" s="76" t="str">
        <f>'05'!E19&amp;" "&amp;TEXT('05'!F19,"#.##0")&amp;"/"&amp;'05'!G19</f>
        <v> 0/</v>
      </c>
    </row>
    <row r="143" spans="2:9" ht="13.5">
      <c r="B143" s="75" t="str">
        <f>INDEX(SUM!D:D,MATCH(SUM!$F$3,SUM!B:B,0),0)</f>
        <v>P056</v>
      </c>
      <c r="C143" s="74">
        <v>118</v>
      </c>
      <c r="D143" s="71" t="s">
        <v>1021</v>
      </c>
      <c r="E143" s="74">
        <f t="shared" si="2"/>
        <v>2018</v>
      </c>
      <c r="F143" s="70" t="s">
        <v>841</v>
      </c>
      <c r="G143" s="155" t="str">
        <f>'05'!B20</f>
        <v>11</v>
      </c>
      <c r="H143" s="75" t="s">
        <v>1060</v>
      </c>
      <c r="I143" s="76" t="str">
        <f>'05'!E20&amp;" "&amp;TEXT('05'!F20,"#.##0")&amp;"/"&amp;'05'!G20</f>
        <v> 0/</v>
      </c>
    </row>
    <row r="144" spans="2:9" ht="13.5">
      <c r="B144" s="75" t="str">
        <f>INDEX(SUM!D:D,MATCH(SUM!$F$3,SUM!B:B,0),0)</f>
        <v>P056</v>
      </c>
      <c r="C144" s="74">
        <v>118</v>
      </c>
      <c r="D144" s="71" t="s">
        <v>1021</v>
      </c>
      <c r="E144" s="74">
        <f t="shared" si="2"/>
        <v>2018</v>
      </c>
      <c r="F144" s="70" t="s">
        <v>842</v>
      </c>
      <c r="G144" s="155" t="str">
        <f>'05'!B21</f>
        <v>12</v>
      </c>
      <c r="H144" s="75" t="s">
        <v>1061</v>
      </c>
      <c r="I144" s="76" t="str">
        <f>'05'!E21&amp;" "&amp;TEXT('05'!F21,"#.##0")&amp;"/"&amp;'05'!G21</f>
        <v> 0/</v>
      </c>
    </row>
    <row r="145" spans="2:9" ht="13.5">
      <c r="B145" s="75" t="str">
        <f>INDEX(SUM!D:D,MATCH(SUM!$F$3,SUM!B:B,0),0)</f>
        <v>P056</v>
      </c>
      <c r="C145" s="74">
        <v>118</v>
      </c>
      <c r="D145" s="71" t="s">
        <v>1021</v>
      </c>
      <c r="E145" s="74">
        <f t="shared" si="2"/>
        <v>2018</v>
      </c>
      <c r="F145" s="70" t="s">
        <v>843</v>
      </c>
      <c r="G145" s="155" t="str">
        <f>'05'!B22</f>
        <v>13</v>
      </c>
      <c r="H145" s="75" t="s">
        <v>1062</v>
      </c>
      <c r="I145" s="76" t="str">
        <f>'05'!E22&amp;" "&amp;TEXT('05'!F22,"#.##0")&amp;"/"&amp;'05'!G22</f>
        <v> 0/</v>
      </c>
    </row>
    <row r="146" spans="2:9" ht="13.5">
      <c r="B146" s="75" t="str">
        <f>INDEX(SUM!D:D,MATCH(SUM!$F$3,SUM!B:B,0),0)</f>
        <v>P056</v>
      </c>
      <c r="C146" s="74">
        <v>118</v>
      </c>
      <c r="D146" s="71" t="s">
        <v>1021</v>
      </c>
      <c r="E146" s="74">
        <f t="shared" si="2"/>
        <v>2018</v>
      </c>
      <c r="F146" s="70" t="s">
        <v>803</v>
      </c>
      <c r="G146" s="71" t="s">
        <v>269</v>
      </c>
      <c r="H146" s="75" t="s">
        <v>804</v>
      </c>
      <c r="I146" s="76">
        <f>'06'!E10</f>
        <v>4900</v>
      </c>
    </row>
    <row r="147" spans="2:9" ht="13.5">
      <c r="B147" s="75" t="str">
        <f>INDEX(SUM!D:D,MATCH(SUM!$F$3,SUM!B:B,0),0)</f>
        <v>P056</v>
      </c>
      <c r="C147" s="74">
        <v>118</v>
      </c>
      <c r="D147" s="71" t="s">
        <v>1021</v>
      </c>
      <c r="E147" s="74">
        <f t="shared" si="2"/>
        <v>2018</v>
      </c>
      <c r="F147" s="70" t="s">
        <v>805</v>
      </c>
      <c r="G147" s="71" t="s">
        <v>270</v>
      </c>
      <c r="H147" s="75" t="s">
        <v>806</v>
      </c>
      <c r="I147" s="76">
        <f>'06'!E11</f>
        <v>4900</v>
      </c>
    </row>
    <row r="148" spans="2:9" ht="13.5">
      <c r="B148" s="75" t="str">
        <f>INDEX(SUM!D:D,MATCH(SUM!$F$3,SUM!B:B,0),0)</f>
        <v>P056</v>
      </c>
      <c r="C148" s="74">
        <v>118</v>
      </c>
      <c r="D148" s="71" t="s">
        <v>1021</v>
      </c>
      <c r="E148" s="74">
        <f t="shared" si="2"/>
        <v>2018</v>
      </c>
      <c r="F148" s="70" t="s">
        <v>807</v>
      </c>
      <c r="G148" s="71" t="s">
        <v>271</v>
      </c>
      <c r="H148" s="75" t="s">
        <v>808</v>
      </c>
      <c r="I148" s="76">
        <f>'06'!E12</f>
        <v>4900</v>
      </c>
    </row>
    <row r="149" spans="2:9" ht="13.5">
      <c r="B149" s="75" t="str">
        <f>INDEX(SUM!D:D,MATCH(SUM!$F$3,SUM!B:B,0),0)</f>
        <v>P056</v>
      </c>
      <c r="C149" s="74">
        <v>118</v>
      </c>
      <c r="D149" s="71" t="s">
        <v>1021</v>
      </c>
      <c r="E149" s="74">
        <f t="shared" si="2"/>
        <v>2018</v>
      </c>
      <c r="F149" s="70" t="s">
        <v>809</v>
      </c>
      <c r="G149" s="71" t="s">
        <v>272</v>
      </c>
      <c r="H149" s="75" t="s">
        <v>810</v>
      </c>
      <c r="I149" s="76">
        <f>'06'!E13</f>
        <v>4900</v>
      </c>
    </row>
    <row r="150" spans="2:9" ht="13.5">
      <c r="B150" s="75" t="str">
        <f>INDEX(SUM!D:D,MATCH(SUM!$F$3,SUM!B:B,0),0)</f>
        <v>P056</v>
      </c>
      <c r="C150" s="74">
        <v>118</v>
      </c>
      <c r="D150" s="71" t="s">
        <v>1021</v>
      </c>
      <c r="E150" s="74">
        <f t="shared" si="2"/>
        <v>2018</v>
      </c>
      <c r="F150" s="70" t="s">
        <v>811</v>
      </c>
      <c r="G150" s="71" t="s">
        <v>273</v>
      </c>
      <c r="H150" s="75" t="s">
        <v>812</v>
      </c>
      <c r="I150" s="76">
        <f>'06'!E14</f>
        <v>4900</v>
      </c>
    </row>
    <row r="151" spans="2:9" ht="13.5">
      <c r="B151" s="75" t="str">
        <f>INDEX(SUM!D:D,MATCH(SUM!$F$3,SUM!B:B,0),0)</f>
        <v>P056</v>
      </c>
      <c r="C151" s="74">
        <v>118</v>
      </c>
      <c r="D151" s="71" t="s">
        <v>1021</v>
      </c>
      <c r="E151" s="74">
        <f t="shared" si="2"/>
        <v>2018</v>
      </c>
      <c r="F151" s="70" t="s">
        <v>813</v>
      </c>
      <c r="G151" s="71" t="s">
        <v>274</v>
      </c>
      <c r="H151" s="75" t="s">
        <v>814</v>
      </c>
      <c r="I151" s="76">
        <f>'06'!E15</f>
        <v>4900</v>
      </c>
    </row>
    <row r="152" spans="2:9" ht="13.5">
      <c r="B152" s="75" t="str">
        <f>INDEX(SUM!D:D,MATCH(SUM!$F$3,SUM!B:B,0),0)</f>
        <v>P056</v>
      </c>
      <c r="C152" s="74">
        <v>118</v>
      </c>
      <c r="D152" s="71" t="s">
        <v>1021</v>
      </c>
      <c r="E152" s="74">
        <f t="shared" si="2"/>
        <v>2018</v>
      </c>
      <c r="F152" s="70" t="s">
        <v>815</v>
      </c>
      <c r="G152" s="71" t="s">
        <v>275</v>
      </c>
      <c r="H152" s="75" t="s">
        <v>816</v>
      </c>
      <c r="I152" s="76">
        <f>'06'!E16</f>
        <v>4900</v>
      </c>
    </row>
    <row r="153" spans="2:9" ht="13.5">
      <c r="B153" s="75" t="str">
        <f>INDEX(SUM!D:D,MATCH(SUM!$F$3,SUM!B:B,0),0)</f>
        <v>P056</v>
      </c>
      <c r="C153" s="74">
        <v>118</v>
      </c>
      <c r="D153" s="71" t="s">
        <v>1021</v>
      </c>
      <c r="E153" s="74">
        <f t="shared" si="2"/>
        <v>2018</v>
      </c>
      <c r="F153" s="70" t="s">
        <v>817</v>
      </c>
      <c r="G153" s="71" t="s">
        <v>276</v>
      </c>
      <c r="H153" s="75" t="s">
        <v>818</v>
      </c>
      <c r="I153" s="76">
        <f>'06'!E17</f>
        <v>4900</v>
      </c>
    </row>
    <row r="154" spans="2:9" ht="13.5">
      <c r="B154" s="75" t="str">
        <f>INDEX(SUM!D:D,MATCH(SUM!$F$3,SUM!B:B,0),0)</f>
        <v>P056</v>
      </c>
      <c r="C154" s="74">
        <v>118</v>
      </c>
      <c r="D154" s="71" t="s">
        <v>1021</v>
      </c>
      <c r="E154" s="74">
        <f t="shared" si="2"/>
        <v>2018</v>
      </c>
      <c r="F154" s="70" t="s">
        <v>819</v>
      </c>
      <c r="G154" s="71" t="s">
        <v>277</v>
      </c>
      <c r="H154" s="75" t="s">
        <v>820</v>
      </c>
      <c r="I154" s="76">
        <f>'06'!E18</f>
        <v>4900</v>
      </c>
    </row>
    <row r="155" spans="2:9" ht="13.5">
      <c r="B155" s="75" t="str">
        <f>INDEX(SUM!D:D,MATCH(SUM!$F$3,SUM!B:B,0),0)</f>
        <v>P056</v>
      </c>
      <c r="C155" s="74">
        <v>118</v>
      </c>
      <c r="D155" s="71" t="s">
        <v>1021</v>
      </c>
      <c r="E155" s="74">
        <f t="shared" si="2"/>
        <v>2018</v>
      </c>
      <c r="F155" s="70" t="s">
        <v>821</v>
      </c>
      <c r="G155" s="71" t="s">
        <v>278</v>
      </c>
      <c r="H155" s="75" t="s">
        <v>822</v>
      </c>
      <c r="I155" s="76">
        <f>'06'!E19</f>
        <v>4900</v>
      </c>
    </row>
    <row r="156" spans="2:9" ht="13.5">
      <c r="B156" s="75" t="str">
        <f>INDEX(SUM!D:D,MATCH(SUM!$F$3,SUM!B:B,0),0)</f>
        <v>P056</v>
      </c>
      <c r="C156" s="74">
        <v>118</v>
      </c>
      <c r="D156" s="71" t="s">
        <v>1021</v>
      </c>
      <c r="E156" s="74">
        <f t="shared" si="2"/>
        <v>2018</v>
      </c>
      <c r="F156" s="70" t="s">
        <v>823</v>
      </c>
      <c r="G156" s="71" t="s">
        <v>279</v>
      </c>
      <c r="H156" s="75" t="s">
        <v>824</v>
      </c>
      <c r="I156" s="76">
        <f>'06'!E20</f>
        <v>4900</v>
      </c>
    </row>
    <row r="157" spans="2:9" ht="13.5">
      <c r="B157" s="75" t="str">
        <f>INDEX(SUM!D:D,MATCH(SUM!$F$3,SUM!B:B,0),0)</f>
        <v>P056</v>
      </c>
      <c r="C157" s="74">
        <v>118</v>
      </c>
      <c r="D157" s="71" t="s">
        <v>1021</v>
      </c>
      <c r="E157" s="74">
        <f t="shared" si="2"/>
        <v>2018</v>
      </c>
      <c r="F157" s="70" t="s">
        <v>825</v>
      </c>
      <c r="G157" s="71" t="s">
        <v>826</v>
      </c>
      <c r="H157" s="75" t="s">
        <v>827</v>
      </c>
      <c r="I157" s="76">
        <f>'06'!E21</f>
        <v>4900</v>
      </c>
    </row>
    <row r="158" spans="2:9" ht="13.5">
      <c r="B158" s="75" t="str">
        <f>INDEX(SUM!D:D,MATCH(SUM!$F$3,SUM!B:B,0),0)</f>
        <v>P056</v>
      </c>
      <c r="C158" s="74">
        <v>118</v>
      </c>
      <c r="D158" s="71" t="s">
        <v>1021</v>
      </c>
      <c r="E158" s="74">
        <f t="shared" si="2"/>
        <v>2018</v>
      </c>
      <c r="F158" s="70" t="s">
        <v>828</v>
      </c>
      <c r="G158" s="71" t="s">
        <v>829</v>
      </c>
      <c r="H158" s="75" t="s">
        <v>830</v>
      </c>
      <c r="I158" s="76">
        <f>'06'!E22</f>
        <v>0</v>
      </c>
    </row>
    <row r="159" spans="2:9" ht="13.5">
      <c r="B159" s="75" t="str">
        <f>INDEX(SUM!D:D,MATCH(SUM!$F$3,SUM!B:B,0),0)</f>
        <v>P056</v>
      </c>
      <c r="C159" s="73">
        <v>102</v>
      </c>
      <c r="D159" s="71" t="s">
        <v>1018</v>
      </c>
      <c r="E159" s="74">
        <f t="shared" si="2"/>
        <v>2018</v>
      </c>
      <c r="F159" s="70" t="s">
        <v>850</v>
      </c>
      <c r="G159" s="72" t="s">
        <v>17</v>
      </c>
      <c r="H159" s="72" t="s">
        <v>851</v>
      </c>
      <c r="I159" s="71" t="str">
        <f>'08'!B10</f>
        <v>AMARO LUCIO RAMALHO DE SÁ</v>
      </c>
    </row>
    <row r="160" spans="2:9" ht="13.5">
      <c r="B160" s="75" t="str">
        <f>INDEX(SUM!D:D,MATCH(SUM!$F$3,SUM!B:B,0),0)</f>
        <v>P056</v>
      </c>
      <c r="C160" s="73">
        <v>102</v>
      </c>
      <c r="D160" s="71" t="s">
        <v>1018</v>
      </c>
      <c r="E160" s="74">
        <f t="shared" si="2"/>
        <v>2018</v>
      </c>
      <c r="F160" s="70" t="s">
        <v>852</v>
      </c>
      <c r="G160" s="72" t="s">
        <v>17</v>
      </c>
      <c r="H160" s="72" t="s">
        <v>851</v>
      </c>
      <c r="I160" s="71">
        <f>'08'!B11</f>
        <v>0</v>
      </c>
    </row>
    <row r="161" spans="2:9" ht="13.5">
      <c r="B161" s="75" t="str">
        <f>INDEX(SUM!D:D,MATCH(SUM!$F$3,SUM!B:B,0),0)</f>
        <v>P056</v>
      </c>
      <c r="C161" s="73">
        <v>102</v>
      </c>
      <c r="D161" s="71" t="s">
        <v>1018</v>
      </c>
      <c r="E161" s="74">
        <f t="shared" si="2"/>
        <v>2018</v>
      </c>
      <c r="F161" s="70" t="s">
        <v>853</v>
      </c>
      <c r="G161" s="72" t="s">
        <v>17</v>
      </c>
      <c r="H161" s="72" t="s">
        <v>851</v>
      </c>
      <c r="I161" s="71">
        <f>'08'!B12</f>
        <v>0</v>
      </c>
    </row>
    <row r="162" spans="2:9" ht="13.5">
      <c r="B162" s="75" t="str">
        <f>INDEX(SUM!D:D,MATCH(SUM!$F$3,SUM!B:B,0),0)</f>
        <v>P056</v>
      </c>
      <c r="C162" s="73">
        <v>102</v>
      </c>
      <c r="D162" s="71" t="s">
        <v>1018</v>
      </c>
      <c r="E162" s="74">
        <f t="shared" si="2"/>
        <v>2018</v>
      </c>
      <c r="F162" s="70" t="s">
        <v>854</v>
      </c>
      <c r="G162" s="72" t="s">
        <v>17</v>
      </c>
      <c r="H162" s="72" t="s">
        <v>851</v>
      </c>
      <c r="I162" s="71">
        <f>'08'!B13</f>
        <v>0</v>
      </c>
    </row>
    <row r="163" spans="2:9" ht="13.5">
      <c r="B163" s="75" t="str">
        <f>INDEX(SUM!D:D,MATCH(SUM!$F$3,SUM!B:B,0),0)</f>
        <v>P056</v>
      </c>
      <c r="C163" s="73">
        <v>102</v>
      </c>
      <c r="D163" s="71" t="s">
        <v>1018</v>
      </c>
      <c r="E163" s="74">
        <f t="shared" si="2"/>
        <v>2018</v>
      </c>
      <c r="F163" s="70" t="s">
        <v>855</v>
      </c>
      <c r="G163" s="72" t="s">
        <v>17</v>
      </c>
      <c r="H163" s="72" t="s">
        <v>851</v>
      </c>
      <c r="I163" s="71">
        <f>'08'!B14</f>
        <v>0</v>
      </c>
    </row>
    <row r="164" spans="2:9" ht="13.5">
      <c r="B164" s="75" t="str">
        <f>INDEX(SUM!D:D,MATCH(SUM!$F$3,SUM!B:B,0),0)</f>
        <v>P056</v>
      </c>
      <c r="C164" s="73">
        <v>102</v>
      </c>
      <c r="D164" s="71" t="s">
        <v>1018</v>
      </c>
      <c r="E164" s="74">
        <f t="shared" si="2"/>
        <v>2018</v>
      </c>
      <c r="F164" s="70" t="s">
        <v>856</v>
      </c>
      <c r="G164" s="72" t="s">
        <v>17</v>
      </c>
      <c r="H164" s="72" t="s">
        <v>851</v>
      </c>
      <c r="I164" s="71">
        <f>'08'!B15</f>
        <v>0</v>
      </c>
    </row>
    <row r="165" spans="2:9" ht="13.5">
      <c r="B165" s="75" t="str">
        <f>INDEX(SUM!D:D,MATCH(SUM!$F$3,SUM!B:B,0),0)</f>
        <v>P056</v>
      </c>
      <c r="C165" s="73">
        <v>102</v>
      </c>
      <c r="D165" s="71" t="s">
        <v>1018</v>
      </c>
      <c r="E165" s="74">
        <f t="shared" si="2"/>
        <v>2018</v>
      </c>
      <c r="F165" s="70" t="s">
        <v>857</v>
      </c>
      <c r="G165" s="72" t="s">
        <v>17</v>
      </c>
      <c r="H165" s="72" t="s">
        <v>851</v>
      </c>
      <c r="I165" s="71">
        <f>'08'!B16</f>
        <v>0</v>
      </c>
    </row>
    <row r="166" spans="2:9" ht="13.5">
      <c r="B166" s="75" t="str">
        <f>INDEX(SUM!D:D,MATCH(SUM!$F$3,SUM!B:B,0),0)</f>
        <v>P056</v>
      </c>
      <c r="C166" s="73">
        <v>102</v>
      </c>
      <c r="D166" s="71" t="s">
        <v>1018</v>
      </c>
      <c r="E166" s="74">
        <f t="shared" si="2"/>
        <v>2018</v>
      </c>
      <c r="F166" s="70" t="s">
        <v>858</v>
      </c>
      <c r="G166" s="72" t="s">
        <v>17</v>
      </c>
      <c r="H166" s="72" t="s">
        <v>851</v>
      </c>
      <c r="I166" s="71">
        <f>'08'!B17</f>
        <v>0</v>
      </c>
    </row>
    <row r="167" spans="2:9" ht="13.5">
      <c r="B167" s="75" t="str">
        <f>INDEX(SUM!D:D,MATCH(SUM!$F$3,SUM!B:B,0),0)</f>
        <v>P056</v>
      </c>
      <c r="C167" s="73">
        <v>102</v>
      </c>
      <c r="D167" s="71" t="s">
        <v>1018</v>
      </c>
      <c r="E167" s="74">
        <f t="shared" si="2"/>
        <v>2018</v>
      </c>
      <c r="F167" s="70" t="s">
        <v>859</v>
      </c>
      <c r="G167" s="72" t="s">
        <v>17</v>
      </c>
      <c r="H167" s="72" t="s">
        <v>851</v>
      </c>
      <c r="I167" s="71">
        <f>'08'!B18</f>
        <v>0</v>
      </c>
    </row>
    <row r="168" spans="2:9" ht="13.5">
      <c r="B168" s="75" t="str">
        <f>INDEX(SUM!D:D,MATCH(SUM!$F$3,SUM!B:B,0),0)</f>
        <v>P056</v>
      </c>
      <c r="C168" s="73">
        <v>102</v>
      </c>
      <c r="D168" s="71" t="s">
        <v>1018</v>
      </c>
      <c r="E168" s="74">
        <f t="shared" si="2"/>
        <v>2018</v>
      </c>
      <c r="F168" s="70" t="s">
        <v>860</v>
      </c>
      <c r="G168" s="72" t="s">
        <v>17</v>
      </c>
      <c r="H168" s="72" t="s">
        <v>851</v>
      </c>
      <c r="I168" s="71">
        <f>'08'!B19</f>
        <v>0</v>
      </c>
    </row>
    <row r="169" spans="2:9" ht="13.5">
      <c r="B169" s="75" t="str">
        <f>INDEX(SUM!D:D,MATCH(SUM!$F$3,SUM!B:B,0),0)</f>
        <v>P056</v>
      </c>
      <c r="C169" s="73">
        <v>102</v>
      </c>
      <c r="D169" s="71" t="s">
        <v>1018</v>
      </c>
      <c r="E169" s="74">
        <f t="shared" si="2"/>
        <v>2018</v>
      </c>
      <c r="F169" s="70" t="s">
        <v>861</v>
      </c>
      <c r="G169" s="72" t="s">
        <v>17</v>
      </c>
      <c r="H169" s="72" t="s">
        <v>851</v>
      </c>
      <c r="I169" s="71">
        <f>'08'!B20</f>
        <v>0</v>
      </c>
    </row>
    <row r="170" spans="2:9" ht="13.5">
      <c r="B170" s="75" t="str">
        <f>INDEX(SUM!D:D,MATCH(SUM!$F$3,SUM!B:B,0),0)</f>
        <v>P056</v>
      </c>
      <c r="C170" s="73">
        <v>102</v>
      </c>
      <c r="D170" s="71" t="s">
        <v>1018</v>
      </c>
      <c r="E170" s="74">
        <f t="shared" si="2"/>
        <v>2018</v>
      </c>
      <c r="F170" s="70" t="s">
        <v>862</v>
      </c>
      <c r="G170" s="72" t="s">
        <v>17</v>
      </c>
      <c r="H170" s="72" t="s">
        <v>851</v>
      </c>
      <c r="I170" s="71">
        <f>'08'!B21</f>
        <v>0</v>
      </c>
    </row>
    <row r="171" spans="2:9" ht="13.5">
      <c r="B171" s="75" t="str">
        <f>INDEX(SUM!D:D,MATCH(SUM!$F$3,SUM!B:B,0),0)</f>
        <v>P056</v>
      </c>
      <c r="C171" s="73">
        <v>102</v>
      </c>
      <c r="D171" s="71" t="s">
        <v>1018</v>
      </c>
      <c r="E171" s="74">
        <f t="shared" si="2"/>
        <v>2018</v>
      </c>
      <c r="F171" s="70" t="s">
        <v>863</v>
      </c>
      <c r="G171" s="72" t="s">
        <v>17</v>
      </c>
      <c r="H171" s="72" t="s">
        <v>851</v>
      </c>
      <c r="I171" s="71">
        <f>'08'!B22</f>
        <v>0</v>
      </c>
    </row>
    <row r="172" spans="2:9" ht="13.5">
      <c r="B172" s="75" t="str">
        <f>INDEX(SUM!D:D,MATCH(SUM!$F$3,SUM!B:B,0),0)</f>
        <v>P056</v>
      </c>
      <c r="C172" s="73">
        <v>102</v>
      </c>
      <c r="D172" s="71" t="s">
        <v>1018</v>
      </c>
      <c r="E172" s="74">
        <f t="shared" si="2"/>
        <v>2018</v>
      </c>
      <c r="F172" s="70" t="s">
        <v>864</v>
      </c>
      <c r="G172" s="72" t="s">
        <v>17</v>
      </c>
      <c r="H172" s="72" t="s">
        <v>851</v>
      </c>
      <c r="I172" s="71">
        <f>'08'!B23</f>
        <v>0</v>
      </c>
    </row>
    <row r="173" spans="2:9" ht="13.5">
      <c r="B173" s="75" t="str">
        <f>INDEX(SUM!D:D,MATCH(SUM!$F$3,SUM!B:B,0),0)</f>
        <v>P056</v>
      </c>
      <c r="C173" s="73">
        <v>102</v>
      </c>
      <c r="D173" s="71" t="s">
        <v>1018</v>
      </c>
      <c r="E173" s="74">
        <f t="shared" si="2"/>
        <v>2018</v>
      </c>
      <c r="F173" s="70" t="s">
        <v>865</v>
      </c>
      <c r="G173" s="72" t="s">
        <v>17</v>
      </c>
      <c r="H173" s="72" t="s">
        <v>851</v>
      </c>
      <c r="I173" s="71">
        <f>'08'!B24</f>
        <v>0</v>
      </c>
    </row>
    <row r="174" spans="2:9" ht="13.5">
      <c r="B174" s="75" t="str">
        <f>INDEX(SUM!D:D,MATCH(SUM!$F$3,SUM!B:B,0),0)</f>
        <v>P056</v>
      </c>
      <c r="C174" s="73">
        <v>102</v>
      </c>
      <c r="D174" s="71" t="s">
        <v>1018</v>
      </c>
      <c r="E174" s="74">
        <f t="shared" si="2"/>
        <v>2018</v>
      </c>
      <c r="F174" s="70" t="s">
        <v>866</v>
      </c>
      <c r="G174" s="72" t="s">
        <v>17</v>
      </c>
      <c r="H174" s="72" t="s">
        <v>851</v>
      </c>
      <c r="I174" s="71">
        <f>'08'!B25</f>
        <v>0</v>
      </c>
    </row>
    <row r="175" spans="2:9" ht="13.5">
      <c r="B175" s="75" t="str">
        <f>INDEX(SUM!D:D,MATCH(SUM!$F$3,SUM!B:B,0),0)</f>
        <v>P056</v>
      </c>
      <c r="C175" s="73">
        <v>102</v>
      </c>
      <c r="D175" s="71" t="s">
        <v>1018</v>
      </c>
      <c r="E175" s="74">
        <f t="shared" si="2"/>
        <v>2018</v>
      </c>
      <c r="F175" s="70" t="s">
        <v>867</v>
      </c>
      <c r="G175" s="72" t="s">
        <v>17</v>
      </c>
      <c r="H175" s="72" t="s">
        <v>851</v>
      </c>
      <c r="I175" s="71">
        <f>'08'!B26</f>
        <v>0</v>
      </c>
    </row>
    <row r="176" spans="2:9" ht="13.5">
      <c r="B176" s="75" t="str">
        <f>INDEX(SUM!D:D,MATCH(SUM!$F$3,SUM!B:B,0),0)</f>
        <v>P056</v>
      </c>
      <c r="C176" s="73">
        <v>102</v>
      </c>
      <c r="D176" s="71" t="s">
        <v>1018</v>
      </c>
      <c r="E176" s="74">
        <f t="shared" si="2"/>
        <v>2018</v>
      </c>
      <c r="F176" s="70" t="s">
        <v>868</v>
      </c>
      <c r="G176" s="72" t="s">
        <v>17</v>
      </c>
      <c r="H176" s="72" t="s">
        <v>851</v>
      </c>
      <c r="I176" s="71">
        <f>'08'!B27</f>
        <v>0</v>
      </c>
    </row>
    <row r="177" spans="2:9" ht="13.5">
      <c r="B177" s="75" t="str">
        <f>INDEX(SUM!D:D,MATCH(SUM!$F$3,SUM!B:B,0),0)</f>
        <v>P056</v>
      </c>
      <c r="C177" s="73">
        <v>102</v>
      </c>
      <c r="D177" s="71" t="s">
        <v>1018</v>
      </c>
      <c r="E177" s="74">
        <f t="shared" si="2"/>
        <v>2018</v>
      </c>
      <c r="F177" s="70" t="s">
        <v>869</v>
      </c>
      <c r="G177" s="72" t="s">
        <v>17</v>
      </c>
      <c r="H177" s="72" t="s">
        <v>851</v>
      </c>
      <c r="I177" s="71">
        <f>'08'!B28</f>
        <v>0</v>
      </c>
    </row>
    <row r="178" spans="2:9" ht="13.5">
      <c r="B178" s="75" t="str">
        <f>INDEX(SUM!D:D,MATCH(SUM!$F$3,SUM!B:B,0),0)</f>
        <v>P056</v>
      </c>
      <c r="C178" s="73">
        <v>102</v>
      </c>
      <c r="D178" s="71" t="s">
        <v>1018</v>
      </c>
      <c r="E178" s="74">
        <f t="shared" si="2"/>
        <v>2018</v>
      </c>
      <c r="F178" s="70" t="s">
        <v>870</v>
      </c>
      <c r="G178" s="72" t="s">
        <v>17</v>
      </c>
      <c r="H178" s="72" t="s">
        <v>851</v>
      </c>
      <c r="I178" s="71">
        <f>'08'!B29</f>
        <v>0</v>
      </c>
    </row>
    <row r="179" spans="2:9" ht="13.5">
      <c r="B179" s="75" t="str">
        <f>INDEX(SUM!D:D,MATCH(SUM!$F$3,SUM!B:B,0),0)</f>
        <v>P056</v>
      </c>
      <c r="C179" s="73">
        <v>102</v>
      </c>
      <c r="D179" s="71" t="s">
        <v>1018</v>
      </c>
      <c r="E179" s="74">
        <f t="shared" si="2"/>
        <v>2018</v>
      </c>
      <c r="F179" s="70" t="s">
        <v>871</v>
      </c>
      <c r="G179" s="72" t="s">
        <v>17</v>
      </c>
      <c r="H179" s="72" t="s">
        <v>872</v>
      </c>
      <c r="I179" s="71" t="str">
        <f>'08'!C10</f>
        <v>PRESIDENTE</v>
      </c>
    </row>
    <row r="180" spans="2:9" ht="13.5">
      <c r="B180" s="75" t="str">
        <f>INDEX(SUM!D:D,MATCH(SUM!$F$3,SUM!B:B,0),0)</f>
        <v>P056</v>
      </c>
      <c r="C180" s="73">
        <v>102</v>
      </c>
      <c r="D180" s="71" t="s">
        <v>1018</v>
      </c>
      <c r="E180" s="74">
        <f t="shared" si="2"/>
        <v>2018</v>
      </c>
      <c r="F180" s="70" t="s">
        <v>873</v>
      </c>
      <c r="G180" s="72" t="s">
        <v>17</v>
      </c>
      <c r="H180" s="72" t="s">
        <v>872</v>
      </c>
      <c r="I180" s="71">
        <f>'08'!C11</f>
        <v>0</v>
      </c>
    </row>
    <row r="181" spans="2:9" ht="13.5">
      <c r="B181" s="75" t="str">
        <f>INDEX(SUM!D:D,MATCH(SUM!$F$3,SUM!B:B,0),0)</f>
        <v>P056</v>
      </c>
      <c r="C181" s="73">
        <v>102</v>
      </c>
      <c r="D181" s="71" t="s">
        <v>1018</v>
      </c>
      <c r="E181" s="74">
        <f t="shared" si="2"/>
        <v>2018</v>
      </c>
      <c r="F181" s="70" t="s">
        <v>874</v>
      </c>
      <c r="G181" s="72" t="s">
        <v>17</v>
      </c>
      <c r="H181" s="72" t="s">
        <v>872</v>
      </c>
      <c r="I181" s="71">
        <f>'08'!C12</f>
        <v>0</v>
      </c>
    </row>
    <row r="182" spans="2:9" ht="13.5">
      <c r="B182" s="75" t="str">
        <f>INDEX(SUM!D:D,MATCH(SUM!$F$3,SUM!B:B,0),0)</f>
        <v>P056</v>
      </c>
      <c r="C182" s="73">
        <v>102</v>
      </c>
      <c r="D182" s="71" t="s">
        <v>1018</v>
      </c>
      <c r="E182" s="74">
        <f t="shared" si="2"/>
        <v>2018</v>
      </c>
      <c r="F182" s="70" t="s">
        <v>875</v>
      </c>
      <c r="G182" s="72" t="s">
        <v>17</v>
      </c>
      <c r="H182" s="72" t="s">
        <v>872</v>
      </c>
      <c r="I182" s="71">
        <f>'08'!C13</f>
        <v>0</v>
      </c>
    </row>
    <row r="183" spans="2:9" ht="13.5">
      <c r="B183" s="75" t="str">
        <f>INDEX(SUM!D:D,MATCH(SUM!$F$3,SUM!B:B,0),0)</f>
        <v>P056</v>
      </c>
      <c r="C183" s="73">
        <v>102</v>
      </c>
      <c r="D183" s="71" t="s">
        <v>1018</v>
      </c>
      <c r="E183" s="74">
        <f t="shared" si="2"/>
        <v>2018</v>
      </c>
      <c r="F183" s="70" t="s">
        <v>876</v>
      </c>
      <c r="G183" s="72" t="s">
        <v>17</v>
      </c>
      <c r="H183" s="72" t="s">
        <v>872</v>
      </c>
      <c r="I183" s="71">
        <f>'08'!C14</f>
        <v>0</v>
      </c>
    </row>
    <row r="184" spans="2:9" ht="13.5">
      <c r="B184" s="75" t="str">
        <f>INDEX(SUM!D:D,MATCH(SUM!$F$3,SUM!B:B,0),0)</f>
        <v>P056</v>
      </c>
      <c r="C184" s="73">
        <v>102</v>
      </c>
      <c r="D184" s="71" t="s">
        <v>1018</v>
      </c>
      <c r="E184" s="74">
        <f t="shared" si="2"/>
        <v>2018</v>
      </c>
      <c r="F184" s="70" t="s">
        <v>877</v>
      </c>
      <c r="G184" s="72" t="s">
        <v>17</v>
      </c>
      <c r="H184" s="72" t="s">
        <v>872</v>
      </c>
      <c r="I184" s="71">
        <f>'08'!C15</f>
        <v>0</v>
      </c>
    </row>
    <row r="185" spans="2:9" ht="13.5">
      <c r="B185" s="75" t="str">
        <f>INDEX(SUM!D:D,MATCH(SUM!$F$3,SUM!B:B,0),0)</f>
        <v>P056</v>
      </c>
      <c r="C185" s="73">
        <v>102</v>
      </c>
      <c r="D185" s="71" t="s">
        <v>1018</v>
      </c>
      <c r="E185" s="74">
        <f t="shared" si="2"/>
        <v>2018</v>
      </c>
      <c r="F185" s="70" t="s">
        <v>878</v>
      </c>
      <c r="G185" s="72" t="s">
        <v>17</v>
      </c>
      <c r="H185" s="72" t="s">
        <v>872</v>
      </c>
      <c r="I185" s="71">
        <f>'08'!C16</f>
        <v>0</v>
      </c>
    </row>
    <row r="186" spans="2:9" ht="13.5">
      <c r="B186" s="75" t="str">
        <f>INDEX(SUM!D:D,MATCH(SUM!$F$3,SUM!B:B,0),0)</f>
        <v>P056</v>
      </c>
      <c r="C186" s="73">
        <v>102</v>
      </c>
      <c r="D186" s="71" t="s">
        <v>1018</v>
      </c>
      <c r="E186" s="74">
        <f t="shared" si="2"/>
        <v>2018</v>
      </c>
      <c r="F186" s="70" t="s">
        <v>879</v>
      </c>
      <c r="G186" s="72" t="s">
        <v>17</v>
      </c>
      <c r="H186" s="72" t="s">
        <v>872</v>
      </c>
      <c r="I186" s="71">
        <f>'08'!C17</f>
        <v>0</v>
      </c>
    </row>
    <row r="187" spans="2:9" ht="13.5">
      <c r="B187" s="75" t="str">
        <f>INDEX(SUM!D:D,MATCH(SUM!$F$3,SUM!B:B,0),0)</f>
        <v>P056</v>
      </c>
      <c r="C187" s="73">
        <v>102</v>
      </c>
      <c r="D187" s="71" t="s">
        <v>1018</v>
      </c>
      <c r="E187" s="74">
        <f t="shared" si="2"/>
        <v>2018</v>
      </c>
      <c r="F187" s="70" t="s">
        <v>880</v>
      </c>
      <c r="G187" s="72" t="s">
        <v>17</v>
      </c>
      <c r="H187" s="72" t="s">
        <v>872</v>
      </c>
      <c r="I187" s="71">
        <f>'08'!C18</f>
        <v>0</v>
      </c>
    </row>
    <row r="188" spans="2:9" ht="13.5">
      <c r="B188" s="75" t="str">
        <f>INDEX(SUM!D:D,MATCH(SUM!$F$3,SUM!B:B,0),0)</f>
        <v>P056</v>
      </c>
      <c r="C188" s="73">
        <v>102</v>
      </c>
      <c r="D188" s="71" t="s">
        <v>1018</v>
      </c>
      <c r="E188" s="74">
        <f t="shared" si="2"/>
        <v>2018</v>
      </c>
      <c r="F188" s="70" t="s">
        <v>881</v>
      </c>
      <c r="G188" s="72" t="s">
        <v>17</v>
      </c>
      <c r="H188" s="72" t="s">
        <v>872</v>
      </c>
      <c r="I188" s="71">
        <f>'08'!C19</f>
        <v>0</v>
      </c>
    </row>
    <row r="189" spans="2:9" ht="13.5">
      <c r="B189" s="75" t="str">
        <f>INDEX(SUM!D:D,MATCH(SUM!$F$3,SUM!B:B,0),0)</f>
        <v>P056</v>
      </c>
      <c r="C189" s="73">
        <v>102</v>
      </c>
      <c r="D189" s="71" t="s">
        <v>1018</v>
      </c>
      <c r="E189" s="74">
        <f t="shared" si="2"/>
        <v>2018</v>
      </c>
      <c r="F189" s="70" t="s">
        <v>882</v>
      </c>
      <c r="G189" s="72" t="s">
        <v>17</v>
      </c>
      <c r="H189" s="72" t="s">
        <v>872</v>
      </c>
      <c r="I189" s="71">
        <f>'08'!C20</f>
        <v>0</v>
      </c>
    </row>
    <row r="190" spans="2:9" ht="13.5">
      <c r="B190" s="75" t="str">
        <f>INDEX(SUM!D:D,MATCH(SUM!$F$3,SUM!B:B,0),0)</f>
        <v>P056</v>
      </c>
      <c r="C190" s="73">
        <v>102</v>
      </c>
      <c r="D190" s="71" t="s">
        <v>1018</v>
      </c>
      <c r="E190" s="74">
        <f t="shared" si="2"/>
        <v>2018</v>
      </c>
      <c r="F190" s="70" t="s">
        <v>883</v>
      </c>
      <c r="G190" s="72" t="s">
        <v>17</v>
      </c>
      <c r="H190" s="72" t="s">
        <v>872</v>
      </c>
      <c r="I190" s="71">
        <f>'08'!C21</f>
        <v>0</v>
      </c>
    </row>
    <row r="191" spans="2:9" ht="13.5">
      <c r="B191" s="75" t="str">
        <f>INDEX(SUM!D:D,MATCH(SUM!$F$3,SUM!B:B,0),0)</f>
        <v>P056</v>
      </c>
      <c r="C191" s="73">
        <v>102</v>
      </c>
      <c r="D191" s="71" t="s">
        <v>1018</v>
      </c>
      <c r="E191" s="74">
        <f t="shared" si="2"/>
        <v>2018</v>
      </c>
      <c r="F191" s="70" t="s">
        <v>884</v>
      </c>
      <c r="G191" s="72" t="s">
        <v>17</v>
      </c>
      <c r="H191" s="72" t="s">
        <v>872</v>
      </c>
      <c r="I191" s="71">
        <f>'08'!C22</f>
        <v>0</v>
      </c>
    </row>
    <row r="192" spans="2:9" ht="13.5">
      <c r="B192" s="75" t="str">
        <f>INDEX(SUM!D:D,MATCH(SUM!$F$3,SUM!B:B,0),0)</f>
        <v>P056</v>
      </c>
      <c r="C192" s="73">
        <v>102</v>
      </c>
      <c r="D192" s="71" t="s">
        <v>1018</v>
      </c>
      <c r="E192" s="74">
        <f t="shared" si="2"/>
        <v>2018</v>
      </c>
      <c r="F192" s="70" t="s">
        <v>885</v>
      </c>
      <c r="G192" s="72" t="s">
        <v>17</v>
      </c>
      <c r="H192" s="72" t="s">
        <v>872</v>
      </c>
      <c r="I192" s="71">
        <f>'08'!C23</f>
        <v>0</v>
      </c>
    </row>
    <row r="193" spans="2:9" ht="13.5">
      <c r="B193" s="75" t="str">
        <f>INDEX(SUM!D:D,MATCH(SUM!$F$3,SUM!B:B,0),0)</f>
        <v>P056</v>
      </c>
      <c r="C193" s="73">
        <v>102</v>
      </c>
      <c r="D193" s="71" t="s">
        <v>1018</v>
      </c>
      <c r="E193" s="74">
        <f t="shared" si="2"/>
        <v>2018</v>
      </c>
      <c r="F193" s="70" t="s">
        <v>886</v>
      </c>
      <c r="G193" s="72" t="s">
        <v>17</v>
      </c>
      <c r="H193" s="72" t="s">
        <v>872</v>
      </c>
      <c r="I193" s="71">
        <f>'08'!C24</f>
        <v>0</v>
      </c>
    </row>
    <row r="194" spans="2:9" ht="13.5">
      <c r="B194" s="75" t="str">
        <f>INDEX(SUM!D:D,MATCH(SUM!$F$3,SUM!B:B,0),0)</f>
        <v>P056</v>
      </c>
      <c r="C194" s="73">
        <v>102</v>
      </c>
      <c r="D194" s="71" t="s">
        <v>1018</v>
      </c>
      <c r="E194" s="74">
        <f t="shared" si="2"/>
        <v>2018</v>
      </c>
      <c r="F194" s="70" t="s">
        <v>887</v>
      </c>
      <c r="G194" s="72" t="s">
        <v>17</v>
      </c>
      <c r="H194" s="72" t="s">
        <v>872</v>
      </c>
      <c r="I194" s="71">
        <f>'08'!C25</f>
        <v>0</v>
      </c>
    </row>
    <row r="195" spans="2:9" ht="13.5">
      <c r="B195" s="75" t="str">
        <f>INDEX(SUM!D:D,MATCH(SUM!$F$3,SUM!B:B,0),0)</f>
        <v>P056</v>
      </c>
      <c r="C195" s="73">
        <v>102</v>
      </c>
      <c r="D195" s="71" t="s">
        <v>1018</v>
      </c>
      <c r="E195" s="74">
        <f t="shared" si="2"/>
        <v>2018</v>
      </c>
      <c r="F195" s="70" t="s">
        <v>888</v>
      </c>
      <c r="G195" s="72" t="s">
        <v>17</v>
      </c>
      <c r="H195" s="72" t="s">
        <v>872</v>
      </c>
      <c r="I195" s="71">
        <f>'08'!C26</f>
        <v>0</v>
      </c>
    </row>
    <row r="196" spans="2:9" ht="13.5">
      <c r="B196" s="75" t="str">
        <f>INDEX(SUM!D:D,MATCH(SUM!$F$3,SUM!B:B,0),0)</f>
        <v>P056</v>
      </c>
      <c r="C196" s="73">
        <v>102</v>
      </c>
      <c r="D196" s="71" t="s">
        <v>1018</v>
      </c>
      <c r="E196" s="74">
        <f t="shared" si="2"/>
        <v>2018</v>
      </c>
      <c r="F196" s="70" t="s">
        <v>889</v>
      </c>
      <c r="G196" s="72" t="s">
        <v>17</v>
      </c>
      <c r="H196" s="72" t="s">
        <v>872</v>
      </c>
      <c r="I196" s="71">
        <f>'08'!C27</f>
        <v>0</v>
      </c>
    </row>
    <row r="197" spans="2:9" ht="13.5">
      <c r="B197" s="75" t="str">
        <f>INDEX(SUM!D:D,MATCH(SUM!$F$3,SUM!B:B,0),0)</f>
        <v>P056</v>
      </c>
      <c r="C197" s="73">
        <v>102</v>
      </c>
      <c r="D197" s="71" t="s">
        <v>1018</v>
      </c>
      <c r="E197" s="74">
        <f t="shared" si="2"/>
        <v>2018</v>
      </c>
      <c r="F197" s="70" t="s">
        <v>890</v>
      </c>
      <c r="G197" s="72" t="s">
        <v>17</v>
      </c>
      <c r="H197" s="72" t="s">
        <v>872</v>
      </c>
      <c r="I197" s="71">
        <f>'08'!C28</f>
        <v>0</v>
      </c>
    </row>
    <row r="198" spans="2:9" ht="13.5">
      <c r="B198" s="75" t="str">
        <f>INDEX(SUM!D:D,MATCH(SUM!$F$3,SUM!B:B,0),0)</f>
        <v>P056</v>
      </c>
      <c r="C198" s="73">
        <v>102</v>
      </c>
      <c r="D198" s="71" t="s">
        <v>1018</v>
      </c>
      <c r="E198" s="74">
        <f t="shared" si="2"/>
        <v>2018</v>
      </c>
      <c r="F198" s="70" t="s">
        <v>891</v>
      </c>
      <c r="G198" s="72" t="s">
        <v>17</v>
      </c>
      <c r="H198" s="72" t="s">
        <v>872</v>
      </c>
      <c r="I198" s="71">
        <f>'08'!C29</f>
        <v>0</v>
      </c>
    </row>
    <row r="199" spans="2:9" ht="13.5">
      <c r="B199" s="75" t="str">
        <f>INDEX(SUM!D:D,MATCH(SUM!$F$3,SUM!B:B,0),0)</f>
        <v>P056</v>
      </c>
      <c r="C199" s="73">
        <v>102</v>
      </c>
      <c r="D199" s="71" t="s">
        <v>1018</v>
      </c>
      <c r="E199" s="74">
        <f aca="true" t="shared" si="3" ref="E199:E262">E198</f>
        <v>2018</v>
      </c>
      <c r="F199" s="70" t="s">
        <v>892</v>
      </c>
      <c r="G199" s="72" t="s">
        <v>17</v>
      </c>
      <c r="H199" s="72" t="s">
        <v>893</v>
      </c>
      <c r="I199" s="71" t="str">
        <f>'08'!D10</f>
        <v>ATA</v>
      </c>
    </row>
    <row r="200" spans="2:9" ht="13.5">
      <c r="B200" s="75" t="str">
        <f>INDEX(SUM!D:D,MATCH(SUM!$F$3,SUM!B:B,0),0)</f>
        <v>P056</v>
      </c>
      <c r="C200" s="73">
        <v>102</v>
      </c>
      <c r="D200" s="71" t="s">
        <v>1018</v>
      </c>
      <c r="E200" s="74">
        <f t="shared" si="3"/>
        <v>2018</v>
      </c>
      <c r="F200" s="70" t="s">
        <v>894</v>
      </c>
      <c r="G200" s="72" t="s">
        <v>17</v>
      </c>
      <c r="H200" s="72" t="s">
        <v>893</v>
      </c>
      <c r="I200" s="71">
        <f>'08'!D11</f>
        <v>0</v>
      </c>
    </row>
    <row r="201" spans="2:9" ht="13.5">
      <c r="B201" s="75" t="str">
        <f>INDEX(SUM!D:D,MATCH(SUM!$F$3,SUM!B:B,0),0)</f>
        <v>P056</v>
      </c>
      <c r="C201" s="73">
        <v>102</v>
      </c>
      <c r="D201" s="71" t="s">
        <v>1018</v>
      </c>
      <c r="E201" s="74">
        <f t="shared" si="3"/>
        <v>2018</v>
      </c>
      <c r="F201" s="70" t="s">
        <v>895</v>
      </c>
      <c r="G201" s="72" t="s">
        <v>17</v>
      </c>
      <c r="H201" s="72" t="s">
        <v>893</v>
      </c>
      <c r="I201" s="71">
        <f>'08'!D12</f>
        <v>0</v>
      </c>
    </row>
    <row r="202" spans="2:9" ht="13.5">
      <c r="B202" s="75" t="str">
        <f>INDEX(SUM!D:D,MATCH(SUM!$F$3,SUM!B:B,0),0)</f>
        <v>P056</v>
      </c>
      <c r="C202" s="73">
        <v>102</v>
      </c>
      <c r="D202" s="71" t="s">
        <v>1018</v>
      </c>
      <c r="E202" s="74">
        <f t="shared" si="3"/>
        <v>2018</v>
      </c>
      <c r="F202" s="70" t="s">
        <v>896</v>
      </c>
      <c r="G202" s="72" t="s">
        <v>17</v>
      </c>
      <c r="H202" s="72" t="s">
        <v>893</v>
      </c>
      <c r="I202" s="71">
        <f>'08'!D13</f>
        <v>0</v>
      </c>
    </row>
    <row r="203" spans="2:9" ht="13.5">
      <c r="B203" s="75" t="str">
        <f>INDEX(SUM!D:D,MATCH(SUM!$F$3,SUM!B:B,0),0)</f>
        <v>P056</v>
      </c>
      <c r="C203" s="73">
        <v>102</v>
      </c>
      <c r="D203" s="71" t="s">
        <v>1018</v>
      </c>
      <c r="E203" s="74">
        <f t="shared" si="3"/>
        <v>2018</v>
      </c>
      <c r="F203" s="70" t="s">
        <v>897</v>
      </c>
      <c r="G203" s="72" t="s">
        <v>17</v>
      </c>
      <c r="H203" s="72" t="s">
        <v>893</v>
      </c>
      <c r="I203" s="71">
        <f>'08'!D14</f>
        <v>0</v>
      </c>
    </row>
    <row r="204" spans="2:9" ht="13.5">
      <c r="B204" s="75" t="str">
        <f>INDEX(SUM!D:D,MATCH(SUM!$F$3,SUM!B:B,0),0)</f>
        <v>P056</v>
      </c>
      <c r="C204" s="73">
        <v>102</v>
      </c>
      <c r="D204" s="71" t="s">
        <v>1018</v>
      </c>
      <c r="E204" s="74">
        <f t="shared" si="3"/>
        <v>2018</v>
      </c>
      <c r="F204" s="70" t="s">
        <v>898</v>
      </c>
      <c r="G204" s="72" t="s">
        <v>17</v>
      </c>
      <c r="H204" s="72" t="s">
        <v>893</v>
      </c>
      <c r="I204" s="71">
        <f>'08'!D15</f>
        <v>0</v>
      </c>
    </row>
    <row r="205" spans="2:9" ht="13.5">
      <c r="B205" s="75" t="str">
        <f>INDEX(SUM!D:D,MATCH(SUM!$F$3,SUM!B:B,0),0)</f>
        <v>P056</v>
      </c>
      <c r="C205" s="73">
        <v>102</v>
      </c>
      <c r="D205" s="71" t="s">
        <v>1018</v>
      </c>
      <c r="E205" s="74">
        <f t="shared" si="3"/>
        <v>2018</v>
      </c>
      <c r="F205" s="70" t="s">
        <v>899</v>
      </c>
      <c r="G205" s="72" t="s">
        <v>17</v>
      </c>
      <c r="H205" s="72" t="s">
        <v>893</v>
      </c>
      <c r="I205" s="71">
        <f>'08'!D16</f>
        <v>0</v>
      </c>
    </row>
    <row r="206" spans="2:9" ht="13.5">
      <c r="B206" s="75" t="str">
        <f>INDEX(SUM!D:D,MATCH(SUM!$F$3,SUM!B:B,0),0)</f>
        <v>P056</v>
      </c>
      <c r="C206" s="73">
        <v>102</v>
      </c>
      <c r="D206" s="71" t="s">
        <v>1018</v>
      </c>
      <c r="E206" s="74">
        <f t="shared" si="3"/>
        <v>2018</v>
      </c>
      <c r="F206" s="70" t="s">
        <v>900</v>
      </c>
      <c r="G206" s="72" t="s">
        <v>17</v>
      </c>
      <c r="H206" s="72" t="s">
        <v>893</v>
      </c>
      <c r="I206" s="71">
        <f>'08'!D17</f>
        <v>0</v>
      </c>
    </row>
    <row r="207" spans="2:9" ht="13.5">
      <c r="B207" s="75" t="str">
        <f>INDEX(SUM!D:D,MATCH(SUM!$F$3,SUM!B:B,0),0)</f>
        <v>P056</v>
      </c>
      <c r="C207" s="73">
        <v>102</v>
      </c>
      <c r="D207" s="71" t="s">
        <v>1018</v>
      </c>
      <c r="E207" s="74">
        <f t="shared" si="3"/>
        <v>2018</v>
      </c>
      <c r="F207" s="70" t="s">
        <v>901</v>
      </c>
      <c r="G207" s="72" t="s">
        <v>17</v>
      </c>
      <c r="H207" s="72" t="s">
        <v>893</v>
      </c>
      <c r="I207" s="71">
        <f>'08'!D18</f>
        <v>0</v>
      </c>
    </row>
    <row r="208" spans="2:9" ht="13.5">
      <c r="B208" s="75" t="str">
        <f>INDEX(SUM!D:D,MATCH(SUM!$F$3,SUM!B:B,0),0)</f>
        <v>P056</v>
      </c>
      <c r="C208" s="73">
        <v>102</v>
      </c>
      <c r="D208" s="71" t="s">
        <v>1018</v>
      </c>
      <c r="E208" s="74">
        <f t="shared" si="3"/>
        <v>2018</v>
      </c>
      <c r="F208" s="70" t="s">
        <v>902</v>
      </c>
      <c r="G208" s="72" t="s">
        <v>17</v>
      </c>
      <c r="H208" s="72" t="s">
        <v>893</v>
      </c>
      <c r="I208" s="71">
        <f>'08'!D19</f>
        <v>0</v>
      </c>
    </row>
    <row r="209" spans="2:9" ht="13.5">
      <c r="B209" s="75" t="str">
        <f>INDEX(SUM!D:D,MATCH(SUM!$F$3,SUM!B:B,0),0)</f>
        <v>P056</v>
      </c>
      <c r="C209" s="73">
        <v>102</v>
      </c>
      <c r="D209" s="71" t="s">
        <v>1018</v>
      </c>
      <c r="E209" s="74">
        <f t="shared" si="3"/>
        <v>2018</v>
      </c>
      <c r="F209" s="70" t="s">
        <v>903</v>
      </c>
      <c r="G209" s="72" t="s">
        <v>17</v>
      </c>
      <c r="H209" s="72" t="s">
        <v>893</v>
      </c>
      <c r="I209" s="71">
        <f>'08'!D20</f>
        <v>0</v>
      </c>
    </row>
    <row r="210" spans="2:9" ht="13.5">
      <c r="B210" s="75" t="str">
        <f>INDEX(SUM!D:D,MATCH(SUM!$F$3,SUM!B:B,0),0)</f>
        <v>P056</v>
      </c>
      <c r="C210" s="73">
        <v>102</v>
      </c>
      <c r="D210" s="71" t="s">
        <v>1018</v>
      </c>
      <c r="E210" s="74">
        <f t="shared" si="3"/>
        <v>2018</v>
      </c>
      <c r="F210" s="70" t="s">
        <v>904</v>
      </c>
      <c r="G210" s="72" t="s">
        <v>17</v>
      </c>
      <c r="H210" s="72" t="s">
        <v>893</v>
      </c>
      <c r="I210" s="71">
        <f>'08'!D21</f>
        <v>0</v>
      </c>
    </row>
    <row r="211" spans="2:9" ht="13.5">
      <c r="B211" s="75" t="str">
        <f>INDEX(SUM!D:D,MATCH(SUM!$F$3,SUM!B:B,0),0)</f>
        <v>P056</v>
      </c>
      <c r="C211" s="73">
        <v>102</v>
      </c>
      <c r="D211" s="71" t="s">
        <v>1018</v>
      </c>
      <c r="E211" s="74">
        <f t="shared" si="3"/>
        <v>2018</v>
      </c>
      <c r="F211" s="70" t="s">
        <v>905</v>
      </c>
      <c r="G211" s="72" t="s">
        <v>17</v>
      </c>
      <c r="H211" s="72" t="s">
        <v>893</v>
      </c>
      <c r="I211" s="71">
        <f>'08'!D22</f>
        <v>0</v>
      </c>
    </row>
    <row r="212" spans="2:9" ht="13.5">
      <c r="B212" s="75" t="str">
        <f>INDEX(SUM!D:D,MATCH(SUM!$F$3,SUM!B:B,0),0)</f>
        <v>P056</v>
      </c>
      <c r="C212" s="73">
        <v>102</v>
      </c>
      <c r="D212" s="71" t="s">
        <v>1018</v>
      </c>
      <c r="E212" s="74">
        <f t="shared" si="3"/>
        <v>2018</v>
      </c>
      <c r="F212" s="70" t="s">
        <v>906</v>
      </c>
      <c r="G212" s="72" t="s">
        <v>17</v>
      </c>
      <c r="H212" s="72" t="s">
        <v>893</v>
      </c>
      <c r="I212" s="71">
        <f>'08'!D23</f>
        <v>0</v>
      </c>
    </row>
    <row r="213" spans="2:9" ht="13.5">
      <c r="B213" s="75" t="str">
        <f>INDEX(SUM!D:D,MATCH(SUM!$F$3,SUM!B:B,0),0)</f>
        <v>P056</v>
      </c>
      <c r="C213" s="73">
        <v>102</v>
      </c>
      <c r="D213" s="71" t="s">
        <v>1018</v>
      </c>
      <c r="E213" s="74">
        <f t="shared" si="3"/>
        <v>2018</v>
      </c>
      <c r="F213" s="70" t="s">
        <v>907</v>
      </c>
      <c r="G213" s="72" t="s">
        <v>17</v>
      </c>
      <c r="H213" s="72" t="s">
        <v>893</v>
      </c>
      <c r="I213" s="71">
        <f>'08'!D24</f>
        <v>0</v>
      </c>
    </row>
    <row r="214" spans="2:9" ht="13.5">
      <c r="B214" s="75" t="str">
        <f>INDEX(SUM!D:D,MATCH(SUM!$F$3,SUM!B:B,0),0)</f>
        <v>P056</v>
      </c>
      <c r="C214" s="73">
        <v>102</v>
      </c>
      <c r="D214" s="71" t="s">
        <v>1018</v>
      </c>
      <c r="E214" s="74">
        <f t="shared" si="3"/>
        <v>2018</v>
      </c>
      <c r="F214" s="70" t="s">
        <v>908</v>
      </c>
      <c r="G214" s="72" t="s">
        <v>17</v>
      </c>
      <c r="H214" s="72" t="s">
        <v>893</v>
      </c>
      <c r="I214" s="71">
        <f>'08'!D25</f>
        <v>0</v>
      </c>
    </row>
    <row r="215" spans="2:9" ht="13.5">
      <c r="B215" s="75" t="str">
        <f>INDEX(SUM!D:D,MATCH(SUM!$F$3,SUM!B:B,0),0)</f>
        <v>P056</v>
      </c>
      <c r="C215" s="73">
        <v>102</v>
      </c>
      <c r="D215" s="71" t="s">
        <v>1018</v>
      </c>
      <c r="E215" s="74">
        <f t="shared" si="3"/>
        <v>2018</v>
      </c>
      <c r="F215" s="70" t="s">
        <v>909</v>
      </c>
      <c r="G215" s="72" t="s">
        <v>17</v>
      </c>
      <c r="H215" s="72" t="s">
        <v>893</v>
      </c>
      <c r="I215" s="71">
        <f>'08'!D26</f>
        <v>0</v>
      </c>
    </row>
    <row r="216" spans="2:9" ht="13.5">
      <c r="B216" s="75" t="str">
        <f>INDEX(SUM!D:D,MATCH(SUM!$F$3,SUM!B:B,0),0)</f>
        <v>P056</v>
      </c>
      <c r="C216" s="73">
        <v>102</v>
      </c>
      <c r="D216" s="71" t="s">
        <v>1018</v>
      </c>
      <c r="E216" s="74">
        <f t="shared" si="3"/>
        <v>2018</v>
      </c>
      <c r="F216" s="70" t="s">
        <v>910</v>
      </c>
      <c r="G216" s="72" t="s">
        <v>17</v>
      </c>
      <c r="H216" s="72" t="s">
        <v>893</v>
      </c>
      <c r="I216" s="71">
        <f>'08'!D27</f>
        <v>0</v>
      </c>
    </row>
    <row r="217" spans="2:9" ht="13.5">
      <c r="B217" s="75" t="str">
        <f>INDEX(SUM!D:D,MATCH(SUM!$F$3,SUM!B:B,0),0)</f>
        <v>P056</v>
      </c>
      <c r="C217" s="73">
        <v>102</v>
      </c>
      <c r="D217" s="71" t="s">
        <v>1018</v>
      </c>
      <c r="E217" s="74">
        <f t="shared" si="3"/>
        <v>2018</v>
      </c>
      <c r="F217" s="70" t="s">
        <v>911</v>
      </c>
      <c r="G217" s="72" t="s">
        <v>17</v>
      </c>
      <c r="H217" s="72" t="s">
        <v>893</v>
      </c>
      <c r="I217" s="71">
        <f>'08'!D28</f>
        <v>0</v>
      </c>
    </row>
    <row r="218" spans="2:9" ht="13.5">
      <c r="B218" s="75" t="str">
        <f>INDEX(SUM!D:D,MATCH(SUM!$F$3,SUM!B:B,0),0)</f>
        <v>P056</v>
      </c>
      <c r="C218" s="73">
        <v>102</v>
      </c>
      <c r="D218" s="71" t="s">
        <v>1018</v>
      </c>
      <c r="E218" s="74">
        <f t="shared" si="3"/>
        <v>2018</v>
      </c>
      <c r="F218" s="70" t="s">
        <v>912</v>
      </c>
      <c r="G218" s="72" t="s">
        <v>17</v>
      </c>
      <c r="H218" s="72" t="s">
        <v>893</v>
      </c>
      <c r="I218" s="71">
        <f>'08'!D29</f>
        <v>0</v>
      </c>
    </row>
    <row r="219" spans="2:9" ht="13.5">
      <c r="B219" s="75" t="str">
        <f>INDEX(SUM!D:D,MATCH(SUM!$F$3,SUM!B:B,0),0)</f>
        <v>P056</v>
      </c>
      <c r="C219" s="73">
        <v>102</v>
      </c>
      <c r="D219" s="71" t="s">
        <v>1018</v>
      </c>
      <c r="E219" s="74">
        <f t="shared" si="3"/>
        <v>2018</v>
      </c>
      <c r="F219" s="70" t="s">
        <v>913</v>
      </c>
      <c r="G219" s="72" t="s">
        <v>17</v>
      </c>
      <c r="H219" s="72" t="s">
        <v>914</v>
      </c>
      <c r="I219" s="156">
        <f>'08'!E10</f>
        <v>29442524453</v>
      </c>
    </row>
    <row r="220" spans="2:9" ht="13.5">
      <c r="B220" s="75" t="str">
        <f>INDEX(SUM!D:D,MATCH(SUM!$F$3,SUM!B:B,0),0)</f>
        <v>P056</v>
      </c>
      <c r="C220" s="73">
        <v>102</v>
      </c>
      <c r="D220" s="71" t="s">
        <v>1018</v>
      </c>
      <c r="E220" s="74">
        <f t="shared" si="3"/>
        <v>2018</v>
      </c>
      <c r="F220" s="70" t="s">
        <v>915</v>
      </c>
      <c r="G220" s="72" t="s">
        <v>17</v>
      </c>
      <c r="H220" s="72" t="s">
        <v>914</v>
      </c>
      <c r="I220" s="156">
        <f>'08'!E11</f>
        <v>0</v>
      </c>
    </row>
    <row r="221" spans="2:9" ht="13.5">
      <c r="B221" s="75" t="str">
        <f>INDEX(SUM!D:D,MATCH(SUM!$F$3,SUM!B:B,0),0)</f>
        <v>P056</v>
      </c>
      <c r="C221" s="73">
        <v>102</v>
      </c>
      <c r="D221" s="71" t="s">
        <v>1018</v>
      </c>
      <c r="E221" s="74">
        <f t="shared" si="3"/>
        <v>2018</v>
      </c>
      <c r="F221" s="70" t="s">
        <v>916</v>
      </c>
      <c r="G221" s="72" t="s">
        <v>17</v>
      </c>
      <c r="H221" s="72" t="s">
        <v>914</v>
      </c>
      <c r="I221" s="156">
        <f>'08'!E12</f>
        <v>0</v>
      </c>
    </row>
    <row r="222" spans="2:9" ht="13.5">
      <c r="B222" s="75" t="str">
        <f>INDEX(SUM!D:D,MATCH(SUM!$F$3,SUM!B:B,0),0)</f>
        <v>P056</v>
      </c>
      <c r="C222" s="73">
        <v>102</v>
      </c>
      <c r="D222" s="71" t="s">
        <v>1018</v>
      </c>
      <c r="E222" s="74">
        <f t="shared" si="3"/>
        <v>2018</v>
      </c>
      <c r="F222" s="70" t="s">
        <v>917</v>
      </c>
      <c r="G222" s="72" t="s">
        <v>17</v>
      </c>
      <c r="H222" s="72" t="s">
        <v>914</v>
      </c>
      <c r="I222" s="156">
        <f>'08'!E13</f>
        <v>0</v>
      </c>
    </row>
    <row r="223" spans="2:9" ht="13.5">
      <c r="B223" s="75" t="str">
        <f>INDEX(SUM!D:D,MATCH(SUM!$F$3,SUM!B:B,0),0)</f>
        <v>P056</v>
      </c>
      <c r="C223" s="73">
        <v>102</v>
      </c>
      <c r="D223" s="71" t="s">
        <v>1018</v>
      </c>
      <c r="E223" s="74">
        <f t="shared" si="3"/>
        <v>2018</v>
      </c>
      <c r="F223" s="70" t="s">
        <v>918</v>
      </c>
      <c r="G223" s="72" t="s">
        <v>17</v>
      </c>
      <c r="H223" s="72" t="s">
        <v>914</v>
      </c>
      <c r="I223" s="156">
        <f>'08'!E14</f>
        <v>0</v>
      </c>
    </row>
    <row r="224" spans="2:9" ht="13.5">
      <c r="B224" s="75" t="str">
        <f>INDEX(SUM!D:D,MATCH(SUM!$F$3,SUM!B:B,0),0)</f>
        <v>P056</v>
      </c>
      <c r="C224" s="73">
        <v>102</v>
      </c>
      <c r="D224" s="71" t="s">
        <v>1018</v>
      </c>
      <c r="E224" s="74">
        <f t="shared" si="3"/>
        <v>2018</v>
      </c>
      <c r="F224" s="70" t="s">
        <v>919</v>
      </c>
      <c r="G224" s="72" t="s">
        <v>17</v>
      </c>
      <c r="H224" s="72" t="s">
        <v>914</v>
      </c>
      <c r="I224" s="156">
        <f>'08'!E15</f>
        <v>0</v>
      </c>
    </row>
    <row r="225" spans="2:9" ht="13.5">
      <c r="B225" s="75" t="str">
        <f>INDEX(SUM!D:D,MATCH(SUM!$F$3,SUM!B:B,0),0)</f>
        <v>P056</v>
      </c>
      <c r="C225" s="73">
        <v>102</v>
      </c>
      <c r="D225" s="71" t="s">
        <v>1018</v>
      </c>
      <c r="E225" s="74">
        <f t="shared" si="3"/>
        <v>2018</v>
      </c>
      <c r="F225" s="70" t="s">
        <v>920</v>
      </c>
      <c r="G225" s="72" t="s">
        <v>17</v>
      </c>
      <c r="H225" s="72" t="s">
        <v>914</v>
      </c>
      <c r="I225" s="156">
        <f>'08'!E16</f>
        <v>0</v>
      </c>
    </row>
    <row r="226" spans="2:9" ht="13.5">
      <c r="B226" s="75" t="str">
        <f>INDEX(SUM!D:D,MATCH(SUM!$F$3,SUM!B:B,0),0)</f>
        <v>P056</v>
      </c>
      <c r="C226" s="73">
        <v>102</v>
      </c>
      <c r="D226" s="71" t="s">
        <v>1018</v>
      </c>
      <c r="E226" s="74">
        <f t="shared" si="3"/>
        <v>2018</v>
      </c>
      <c r="F226" s="70" t="s">
        <v>921</v>
      </c>
      <c r="G226" s="72" t="s">
        <v>17</v>
      </c>
      <c r="H226" s="72" t="s">
        <v>914</v>
      </c>
      <c r="I226" s="156">
        <f>'08'!E17</f>
        <v>0</v>
      </c>
    </row>
    <row r="227" spans="2:9" ht="13.5">
      <c r="B227" s="75" t="str">
        <f>INDEX(SUM!D:D,MATCH(SUM!$F$3,SUM!B:B,0),0)</f>
        <v>P056</v>
      </c>
      <c r="C227" s="73">
        <v>102</v>
      </c>
      <c r="D227" s="71" t="s">
        <v>1018</v>
      </c>
      <c r="E227" s="74">
        <f t="shared" si="3"/>
        <v>2018</v>
      </c>
      <c r="F227" s="70" t="s">
        <v>922</v>
      </c>
      <c r="G227" s="72" t="s">
        <v>17</v>
      </c>
      <c r="H227" s="72" t="s">
        <v>914</v>
      </c>
      <c r="I227" s="156">
        <f>'08'!E18</f>
        <v>0</v>
      </c>
    </row>
    <row r="228" spans="2:9" ht="13.5">
      <c r="B228" s="75" t="str">
        <f>INDEX(SUM!D:D,MATCH(SUM!$F$3,SUM!B:B,0),0)</f>
        <v>P056</v>
      </c>
      <c r="C228" s="73">
        <v>102</v>
      </c>
      <c r="D228" s="71" t="s">
        <v>1018</v>
      </c>
      <c r="E228" s="74">
        <f t="shared" si="3"/>
        <v>2018</v>
      </c>
      <c r="F228" s="70" t="s">
        <v>923</v>
      </c>
      <c r="G228" s="72" t="s">
        <v>17</v>
      </c>
      <c r="H228" s="72" t="s">
        <v>914</v>
      </c>
      <c r="I228" s="156">
        <f>'08'!E19</f>
        <v>0</v>
      </c>
    </row>
    <row r="229" spans="2:9" ht="13.5">
      <c r="B229" s="75" t="str">
        <f>INDEX(SUM!D:D,MATCH(SUM!$F$3,SUM!B:B,0),0)</f>
        <v>P056</v>
      </c>
      <c r="C229" s="73">
        <v>102</v>
      </c>
      <c r="D229" s="71" t="s">
        <v>1018</v>
      </c>
      <c r="E229" s="74">
        <f t="shared" si="3"/>
        <v>2018</v>
      </c>
      <c r="F229" s="70" t="s">
        <v>924</v>
      </c>
      <c r="G229" s="72" t="s">
        <v>17</v>
      </c>
      <c r="H229" s="72" t="s">
        <v>914</v>
      </c>
      <c r="I229" s="156">
        <f>'08'!E20</f>
        <v>0</v>
      </c>
    </row>
    <row r="230" spans="2:9" ht="13.5">
      <c r="B230" s="75" t="str">
        <f>INDEX(SUM!D:D,MATCH(SUM!$F$3,SUM!B:B,0),0)</f>
        <v>P056</v>
      </c>
      <c r="C230" s="73">
        <v>102</v>
      </c>
      <c r="D230" s="71" t="s">
        <v>1018</v>
      </c>
      <c r="E230" s="74">
        <f t="shared" si="3"/>
        <v>2018</v>
      </c>
      <c r="F230" s="70" t="s">
        <v>925</v>
      </c>
      <c r="G230" s="72" t="s">
        <v>17</v>
      </c>
      <c r="H230" s="72" t="s">
        <v>914</v>
      </c>
      <c r="I230" s="156">
        <f>'08'!E21</f>
        <v>0</v>
      </c>
    </row>
    <row r="231" spans="2:9" ht="13.5">
      <c r="B231" s="75" t="str">
        <f>INDEX(SUM!D:D,MATCH(SUM!$F$3,SUM!B:B,0),0)</f>
        <v>P056</v>
      </c>
      <c r="C231" s="73">
        <v>102</v>
      </c>
      <c r="D231" s="71" t="s">
        <v>1018</v>
      </c>
      <c r="E231" s="74">
        <f t="shared" si="3"/>
        <v>2018</v>
      </c>
      <c r="F231" s="70" t="s">
        <v>926</v>
      </c>
      <c r="G231" s="72" t="s">
        <v>17</v>
      </c>
      <c r="H231" s="72" t="s">
        <v>914</v>
      </c>
      <c r="I231" s="156">
        <f>'08'!E22</f>
        <v>0</v>
      </c>
    </row>
    <row r="232" spans="2:9" ht="13.5">
      <c r="B232" s="75" t="str">
        <f>INDEX(SUM!D:D,MATCH(SUM!$F$3,SUM!B:B,0),0)</f>
        <v>P056</v>
      </c>
      <c r="C232" s="73">
        <v>102</v>
      </c>
      <c r="D232" s="71" t="s">
        <v>1018</v>
      </c>
      <c r="E232" s="74">
        <f t="shared" si="3"/>
        <v>2018</v>
      </c>
      <c r="F232" s="70" t="s">
        <v>927</v>
      </c>
      <c r="G232" s="72" t="s">
        <v>17</v>
      </c>
      <c r="H232" s="72" t="s">
        <v>914</v>
      </c>
      <c r="I232" s="156">
        <f>'08'!E23</f>
        <v>0</v>
      </c>
    </row>
    <row r="233" spans="2:9" ht="13.5">
      <c r="B233" s="75" t="str">
        <f>INDEX(SUM!D:D,MATCH(SUM!$F$3,SUM!B:B,0),0)</f>
        <v>P056</v>
      </c>
      <c r="C233" s="73">
        <v>102</v>
      </c>
      <c r="D233" s="71" t="s">
        <v>1018</v>
      </c>
      <c r="E233" s="74">
        <f t="shared" si="3"/>
        <v>2018</v>
      </c>
      <c r="F233" s="70" t="s">
        <v>928</v>
      </c>
      <c r="G233" s="72" t="s">
        <v>17</v>
      </c>
      <c r="H233" s="72" t="s">
        <v>914</v>
      </c>
      <c r="I233" s="156">
        <f>'08'!E24</f>
        <v>0</v>
      </c>
    </row>
    <row r="234" spans="2:9" ht="13.5">
      <c r="B234" s="75" t="str">
        <f>INDEX(SUM!D:D,MATCH(SUM!$F$3,SUM!B:B,0),0)</f>
        <v>P056</v>
      </c>
      <c r="C234" s="73">
        <v>102</v>
      </c>
      <c r="D234" s="71" t="s">
        <v>1018</v>
      </c>
      <c r="E234" s="74">
        <f t="shared" si="3"/>
        <v>2018</v>
      </c>
      <c r="F234" s="70" t="s">
        <v>929</v>
      </c>
      <c r="G234" s="72" t="s">
        <v>17</v>
      </c>
      <c r="H234" s="72" t="s">
        <v>914</v>
      </c>
      <c r="I234" s="156">
        <f>'08'!E25</f>
        <v>0</v>
      </c>
    </row>
    <row r="235" spans="2:9" ht="13.5">
      <c r="B235" s="75" t="str">
        <f>INDEX(SUM!D:D,MATCH(SUM!$F$3,SUM!B:B,0),0)</f>
        <v>P056</v>
      </c>
      <c r="C235" s="73">
        <v>102</v>
      </c>
      <c r="D235" s="71" t="s">
        <v>1018</v>
      </c>
      <c r="E235" s="74">
        <f t="shared" si="3"/>
        <v>2018</v>
      </c>
      <c r="F235" s="70" t="s">
        <v>930</v>
      </c>
      <c r="G235" s="72" t="s">
        <v>17</v>
      </c>
      <c r="H235" s="72" t="s">
        <v>914</v>
      </c>
      <c r="I235" s="156">
        <f>'08'!E26</f>
        <v>0</v>
      </c>
    </row>
    <row r="236" spans="2:9" ht="13.5">
      <c r="B236" s="75" t="str">
        <f>INDEX(SUM!D:D,MATCH(SUM!$F$3,SUM!B:B,0),0)</f>
        <v>P056</v>
      </c>
      <c r="C236" s="73">
        <v>102</v>
      </c>
      <c r="D236" s="71" t="s">
        <v>1018</v>
      </c>
      <c r="E236" s="74">
        <f t="shared" si="3"/>
        <v>2018</v>
      </c>
      <c r="F236" s="70" t="s">
        <v>931</v>
      </c>
      <c r="G236" s="72" t="s">
        <v>17</v>
      </c>
      <c r="H236" s="72" t="s">
        <v>914</v>
      </c>
      <c r="I236" s="156">
        <f>'08'!E27</f>
        <v>0</v>
      </c>
    </row>
    <row r="237" spans="2:9" ht="13.5">
      <c r="B237" s="75" t="str">
        <f>INDEX(SUM!D:D,MATCH(SUM!$F$3,SUM!B:B,0),0)</f>
        <v>P056</v>
      </c>
      <c r="C237" s="73">
        <v>102</v>
      </c>
      <c r="D237" s="71" t="s">
        <v>1018</v>
      </c>
      <c r="E237" s="74">
        <f t="shared" si="3"/>
        <v>2018</v>
      </c>
      <c r="F237" s="70" t="s">
        <v>932</v>
      </c>
      <c r="G237" s="72" t="s">
        <v>17</v>
      </c>
      <c r="H237" s="72" t="s">
        <v>914</v>
      </c>
      <c r="I237" s="156">
        <f>'08'!E28</f>
        <v>0</v>
      </c>
    </row>
    <row r="238" spans="2:9" ht="13.5">
      <c r="B238" s="75" t="str">
        <f>INDEX(SUM!D:D,MATCH(SUM!$F$3,SUM!B:B,0),0)</f>
        <v>P056</v>
      </c>
      <c r="C238" s="73">
        <v>102</v>
      </c>
      <c r="D238" s="71" t="s">
        <v>1018</v>
      </c>
      <c r="E238" s="74">
        <f t="shared" si="3"/>
        <v>2018</v>
      </c>
      <c r="F238" s="70" t="s">
        <v>933</v>
      </c>
      <c r="G238" s="72" t="s">
        <v>17</v>
      </c>
      <c r="H238" s="72" t="s">
        <v>914</v>
      </c>
      <c r="I238" s="156">
        <f>'08'!E29</f>
        <v>0</v>
      </c>
    </row>
    <row r="239" spans="2:9" ht="13.5">
      <c r="B239" s="75" t="str">
        <f>INDEX(SUM!D:D,MATCH(SUM!$F$3,SUM!B:B,0),0)</f>
        <v>P056</v>
      </c>
      <c r="C239" s="73">
        <v>102</v>
      </c>
      <c r="D239" s="71" t="s">
        <v>1018</v>
      </c>
      <c r="E239" s="74">
        <f t="shared" si="3"/>
        <v>2018</v>
      </c>
      <c r="F239" s="70" t="s">
        <v>934</v>
      </c>
      <c r="G239" s="72" t="s">
        <v>17</v>
      </c>
      <c r="H239" s="72" t="s">
        <v>935</v>
      </c>
      <c r="I239" s="71" t="str">
        <f>'08'!F10</f>
        <v>CASADO</v>
      </c>
    </row>
    <row r="240" spans="2:9" ht="13.5">
      <c r="B240" s="75" t="str">
        <f>INDEX(SUM!D:D,MATCH(SUM!$F$3,SUM!B:B,0),0)</f>
        <v>P056</v>
      </c>
      <c r="C240" s="73">
        <v>102</v>
      </c>
      <c r="D240" s="71" t="s">
        <v>1018</v>
      </c>
      <c r="E240" s="74">
        <f t="shared" si="3"/>
        <v>2018</v>
      </c>
      <c r="F240" s="70" t="s">
        <v>936</v>
      </c>
      <c r="G240" s="72" t="s">
        <v>17</v>
      </c>
      <c r="H240" s="72" t="s">
        <v>935</v>
      </c>
      <c r="I240" s="71">
        <f>'08'!F11</f>
        <v>0</v>
      </c>
    </row>
    <row r="241" spans="2:9" ht="13.5">
      <c r="B241" s="75" t="str">
        <f>INDEX(SUM!D:D,MATCH(SUM!$F$3,SUM!B:B,0),0)</f>
        <v>P056</v>
      </c>
      <c r="C241" s="73">
        <v>102</v>
      </c>
      <c r="D241" s="71" t="s">
        <v>1018</v>
      </c>
      <c r="E241" s="74">
        <f t="shared" si="3"/>
        <v>2018</v>
      </c>
      <c r="F241" s="70" t="s">
        <v>937</v>
      </c>
      <c r="G241" s="72" t="s">
        <v>17</v>
      </c>
      <c r="H241" s="72" t="s">
        <v>935</v>
      </c>
      <c r="I241" s="71">
        <f>'08'!F12</f>
        <v>0</v>
      </c>
    </row>
    <row r="242" spans="2:9" ht="13.5">
      <c r="B242" s="75" t="str">
        <f>INDEX(SUM!D:D,MATCH(SUM!$F$3,SUM!B:B,0),0)</f>
        <v>P056</v>
      </c>
      <c r="C242" s="73">
        <v>102</v>
      </c>
      <c r="D242" s="71" t="s">
        <v>1018</v>
      </c>
      <c r="E242" s="74">
        <f t="shared" si="3"/>
        <v>2018</v>
      </c>
      <c r="F242" s="70" t="s">
        <v>938</v>
      </c>
      <c r="G242" s="72" t="s">
        <v>17</v>
      </c>
      <c r="H242" s="72" t="s">
        <v>935</v>
      </c>
      <c r="I242" s="71">
        <f>'08'!F13</f>
        <v>0</v>
      </c>
    </row>
    <row r="243" spans="2:9" ht="13.5">
      <c r="B243" s="75" t="str">
        <f>INDEX(SUM!D:D,MATCH(SUM!$F$3,SUM!B:B,0),0)</f>
        <v>P056</v>
      </c>
      <c r="C243" s="73">
        <v>102</v>
      </c>
      <c r="D243" s="71" t="s">
        <v>1018</v>
      </c>
      <c r="E243" s="74">
        <f t="shared" si="3"/>
        <v>2018</v>
      </c>
      <c r="F243" s="70" t="s">
        <v>939</v>
      </c>
      <c r="G243" s="72" t="s">
        <v>17</v>
      </c>
      <c r="H243" s="72" t="s">
        <v>935</v>
      </c>
      <c r="I243" s="71">
        <f>'08'!F14</f>
        <v>0</v>
      </c>
    </row>
    <row r="244" spans="2:9" ht="13.5">
      <c r="B244" s="75" t="str">
        <f>INDEX(SUM!D:D,MATCH(SUM!$F$3,SUM!B:B,0),0)</f>
        <v>P056</v>
      </c>
      <c r="C244" s="73">
        <v>102</v>
      </c>
      <c r="D244" s="71" t="s">
        <v>1018</v>
      </c>
      <c r="E244" s="74">
        <f t="shared" si="3"/>
        <v>2018</v>
      </c>
      <c r="F244" s="70" t="s">
        <v>940</v>
      </c>
      <c r="G244" s="72" t="s">
        <v>17</v>
      </c>
      <c r="H244" s="72" t="s">
        <v>935</v>
      </c>
      <c r="I244" s="71">
        <f>'08'!F15</f>
        <v>0</v>
      </c>
    </row>
    <row r="245" spans="2:9" ht="13.5">
      <c r="B245" s="75" t="str">
        <f>INDEX(SUM!D:D,MATCH(SUM!$F$3,SUM!B:B,0),0)</f>
        <v>P056</v>
      </c>
      <c r="C245" s="73">
        <v>102</v>
      </c>
      <c r="D245" s="71" t="s">
        <v>1018</v>
      </c>
      <c r="E245" s="74">
        <f t="shared" si="3"/>
        <v>2018</v>
      </c>
      <c r="F245" s="70" t="s">
        <v>941</v>
      </c>
      <c r="G245" s="72" t="s">
        <v>17</v>
      </c>
      <c r="H245" s="72" t="s">
        <v>935</v>
      </c>
      <c r="I245" s="71">
        <f>'08'!F16</f>
        <v>0</v>
      </c>
    </row>
    <row r="246" spans="2:9" ht="13.5">
      <c r="B246" s="75" t="str">
        <f>INDEX(SUM!D:D,MATCH(SUM!$F$3,SUM!B:B,0),0)</f>
        <v>P056</v>
      </c>
      <c r="C246" s="73">
        <v>102</v>
      </c>
      <c r="D246" s="71" t="s">
        <v>1018</v>
      </c>
      <c r="E246" s="74">
        <f t="shared" si="3"/>
        <v>2018</v>
      </c>
      <c r="F246" s="70" t="s">
        <v>942</v>
      </c>
      <c r="G246" s="72" t="s">
        <v>17</v>
      </c>
      <c r="H246" s="72" t="s">
        <v>935</v>
      </c>
      <c r="I246" s="71">
        <f>'08'!F17</f>
        <v>0</v>
      </c>
    </row>
    <row r="247" spans="2:9" ht="13.5">
      <c r="B247" s="75" t="str">
        <f>INDEX(SUM!D:D,MATCH(SUM!$F$3,SUM!B:B,0),0)</f>
        <v>P056</v>
      </c>
      <c r="C247" s="73">
        <v>102</v>
      </c>
      <c r="D247" s="71" t="s">
        <v>1018</v>
      </c>
      <c r="E247" s="74">
        <f t="shared" si="3"/>
        <v>2018</v>
      </c>
      <c r="F247" s="70" t="s">
        <v>943</v>
      </c>
      <c r="G247" s="72" t="s">
        <v>17</v>
      </c>
      <c r="H247" s="72" t="s">
        <v>935</v>
      </c>
      <c r="I247" s="71">
        <f>'08'!F18</f>
        <v>0</v>
      </c>
    </row>
    <row r="248" spans="2:9" ht="13.5">
      <c r="B248" s="75" t="str">
        <f>INDEX(SUM!D:D,MATCH(SUM!$F$3,SUM!B:B,0),0)</f>
        <v>P056</v>
      </c>
      <c r="C248" s="73">
        <v>102</v>
      </c>
      <c r="D248" s="71" t="s">
        <v>1018</v>
      </c>
      <c r="E248" s="74">
        <f t="shared" si="3"/>
        <v>2018</v>
      </c>
      <c r="F248" s="70" t="s">
        <v>944</v>
      </c>
      <c r="G248" s="72" t="s">
        <v>17</v>
      </c>
      <c r="H248" s="72" t="s">
        <v>935</v>
      </c>
      <c r="I248" s="71">
        <f>'08'!F19</f>
        <v>0</v>
      </c>
    </row>
    <row r="249" spans="2:9" ht="13.5">
      <c r="B249" s="75" t="str">
        <f>INDEX(SUM!D:D,MATCH(SUM!$F$3,SUM!B:B,0),0)</f>
        <v>P056</v>
      </c>
      <c r="C249" s="73">
        <v>102</v>
      </c>
      <c r="D249" s="71" t="s">
        <v>1018</v>
      </c>
      <c r="E249" s="74">
        <f t="shared" si="3"/>
        <v>2018</v>
      </c>
      <c r="F249" s="70" t="s">
        <v>945</v>
      </c>
      <c r="G249" s="72" t="s">
        <v>17</v>
      </c>
      <c r="H249" s="72" t="s">
        <v>935</v>
      </c>
      <c r="I249" s="71">
        <f>'08'!F20</f>
        <v>0</v>
      </c>
    </row>
    <row r="250" spans="2:9" ht="13.5">
      <c r="B250" s="75" t="str">
        <f>INDEX(SUM!D:D,MATCH(SUM!$F$3,SUM!B:B,0),0)</f>
        <v>P056</v>
      </c>
      <c r="C250" s="73">
        <v>102</v>
      </c>
      <c r="D250" s="71" t="s">
        <v>1018</v>
      </c>
      <c r="E250" s="74">
        <f t="shared" si="3"/>
        <v>2018</v>
      </c>
      <c r="F250" s="70" t="s">
        <v>946</v>
      </c>
      <c r="G250" s="72" t="s">
        <v>17</v>
      </c>
      <c r="H250" s="72" t="s">
        <v>935</v>
      </c>
      <c r="I250" s="71">
        <f>'08'!F21</f>
        <v>0</v>
      </c>
    </row>
    <row r="251" spans="2:9" ht="13.5">
      <c r="B251" s="75" t="str">
        <f>INDEX(SUM!D:D,MATCH(SUM!$F$3,SUM!B:B,0),0)</f>
        <v>P056</v>
      </c>
      <c r="C251" s="73">
        <v>102</v>
      </c>
      <c r="D251" s="71" t="s">
        <v>1018</v>
      </c>
      <c r="E251" s="74">
        <f t="shared" si="3"/>
        <v>2018</v>
      </c>
      <c r="F251" s="70" t="s">
        <v>947</v>
      </c>
      <c r="G251" s="72" t="s">
        <v>17</v>
      </c>
      <c r="H251" s="72" t="s">
        <v>935</v>
      </c>
      <c r="I251" s="71">
        <f>'08'!F22</f>
        <v>0</v>
      </c>
    </row>
    <row r="252" spans="2:9" ht="13.5">
      <c r="B252" s="75" t="str">
        <f>INDEX(SUM!D:D,MATCH(SUM!$F$3,SUM!B:B,0),0)</f>
        <v>P056</v>
      </c>
      <c r="C252" s="73">
        <v>102</v>
      </c>
      <c r="D252" s="71" t="s">
        <v>1018</v>
      </c>
      <c r="E252" s="74">
        <f t="shared" si="3"/>
        <v>2018</v>
      </c>
      <c r="F252" s="70" t="s">
        <v>948</v>
      </c>
      <c r="G252" s="72" t="s">
        <v>17</v>
      </c>
      <c r="H252" s="72" t="s">
        <v>935</v>
      </c>
      <c r="I252" s="71">
        <f>'08'!F23</f>
        <v>0</v>
      </c>
    </row>
    <row r="253" spans="2:9" ht="13.5">
      <c r="B253" s="75" t="str">
        <f>INDEX(SUM!D:D,MATCH(SUM!$F$3,SUM!B:B,0),0)</f>
        <v>P056</v>
      </c>
      <c r="C253" s="73">
        <v>102</v>
      </c>
      <c r="D253" s="71" t="s">
        <v>1018</v>
      </c>
      <c r="E253" s="74">
        <f t="shared" si="3"/>
        <v>2018</v>
      </c>
      <c r="F253" s="70" t="s">
        <v>949</v>
      </c>
      <c r="G253" s="72" t="s">
        <v>17</v>
      </c>
      <c r="H253" s="72" t="s">
        <v>935</v>
      </c>
      <c r="I253" s="71">
        <f>'08'!F24</f>
        <v>0</v>
      </c>
    </row>
    <row r="254" spans="2:9" ht="13.5">
      <c r="B254" s="75" t="str">
        <f>INDEX(SUM!D:D,MATCH(SUM!$F$3,SUM!B:B,0),0)</f>
        <v>P056</v>
      </c>
      <c r="C254" s="73">
        <v>102</v>
      </c>
      <c r="D254" s="71" t="s">
        <v>1018</v>
      </c>
      <c r="E254" s="74">
        <f t="shared" si="3"/>
        <v>2018</v>
      </c>
      <c r="F254" s="70" t="s">
        <v>950</v>
      </c>
      <c r="G254" s="72" t="s">
        <v>17</v>
      </c>
      <c r="H254" s="72" t="s">
        <v>935</v>
      </c>
      <c r="I254" s="71">
        <f>'08'!F25</f>
        <v>0</v>
      </c>
    </row>
    <row r="255" spans="2:9" ht="13.5">
      <c r="B255" s="75" t="str">
        <f>INDEX(SUM!D:D,MATCH(SUM!$F$3,SUM!B:B,0),0)</f>
        <v>P056</v>
      </c>
      <c r="C255" s="73">
        <v>102</v>
      </c>
      <c r="D255" s="71" t="s">
        <v>1018</v>
      </c>
      <c r="E255" s="74">
        <f t="shared" si="3"/>
        <v>2018</v>
      </c>
      <c r="F255" s="70" t="s">
        <v>951</v>
      </c>
      <c r="G255" s="72" t="s">
        <v>17</v>
      </c>
      <c r="H255" s="72" t="s">
        <v>935</v>
      </c>
      <c r="I255" s="71">
        <f>'08'!F26</f>
        <v>0</v>
      </c>
    </row>
    <row r="256" spans="2:9" ht="13.5">
      <c r="B256" s="75" t="str">
        <f>INDEX(SUM!D:D,MATCH(SUM!$F$3,SUM!B:B,0),0)</f>
        <v>P056</v>
      </c>
      <c r="C256" s="73">
        <v>102</v>
      </c>
      <c r="D256" s="71" t="s">
        <v>1018</v>
      </c>
      <c r="E256" s="74">
        <f t="shared" si="3"/>
        <v>2018</v>
      </c>
      <c r="F256" s="70" t="s">
        <v>952</v>
      </c>
      <c r="G256" s="72" t="s">
        <v>17</v>
      </c>
      <c r="H256" s="72" t="s">
        <v>935</v>
      </c>
      <c r="I256" s="71">
        <f>'08'!F27</f>
        <v>0</v>
      </c>
    </row>
    <row r="257" spans="2:9" ht="13.5">
      <c r="B257" s="75" t="str">
        <f>INDEX(SUM!D:D,MATCH(SUM!$F$3,SUM!B:B,0),0)</f>
        <v>P056</v>
      </c>
      <c r="C257" s="73">
        <v>102</v>
      </c>
      <c r="D257" s="71" t="s">
        <v>1018</v>
      </c>
      <c r="E257" s="74">
        <f t="shared" si="3"/>
        <v>2018</v>
      </c>
      <c r="F257" s="70" t="s">
        <v>953</v>
      </c>
      <c r="G257" s="72" t="s">
        <v>17</v>
      </c>
      <c r="H257" s="72" t="s">
        <v>935</v>
      </c>
      <c r="I257" s="71">
        <f>'08'!F28</f>
        <v>0</v>
      </c>
    </row>
    <row r="258" spans="2:9" ht="13.5">
      <c r="B258" s="75" t="str">
        <f>INDEX(SUM!D:D,MATCH(SUM!$F$3,SUM!B:B,0),0)</f>
        <v>P056</v>
      </c>
      <c r="C258" s="73">
        <v>102</v>
      </c>
      <c r="D258" s="71" t="s">
        <v>1018</v>
      </c>
      <c r="E258" s="74">
        <f t="shared" si="3"/>
        <v>2018</v>
      </c>
      <c r="F258" s="70" t="s">
        <v>954</v>
      </c>
      <c r="G258" s="72" t="s">
        <v>17</v>
      </c>
      <c r="H258" s="72" t="s">
        <v>935</v>
      </c>
      <c r="I258" s="71">
        <f>'08'!F29</f>
        <v>0</v>
      </c>
    </row>
    <row r="259" spans="2:9" ht="13.5">
      <c r="B259" s="75" t="str">
        <f>INDEX(SUM!D:D,MATCH(SUM!$F$3,SUM!B:B,0),0)</f>
        <v>P056</v>
      </c>
      <c r="C259" s="73">
        <v>102</v>
      </c>
      <c r="D259" s="71" t="s">
        <v>1018</v>
      </c>
      <c r="E259" s="74">
        <f t="shared" si="3"/>
        <v>2018</v>
      </c>
      <c r="F259" s="70" t="s">
        <v>955</v>
      </c>
      <c r="G259" s="72" t="s">
        <v>17</v>
      </c>
      <c r="H259" s="72" t="s">
        <v>956</v>
      </c>
      <c r="I259" s="71" t="str">
        <f>'08'!G10</f>
        <v>RUA JOSÉ SEVERINO DOS SANTOS, 32 CENTRO FEIRA NOVA - PE.</v>
      </c>
    </row>
    <row r="260" spans="2:9" ht="13.5">
      <c r="B260" s="75" t="str">
        <f>INDEX(SUM!D:D,MATCH(SUM!$F$3,SUM!B:B,0),0)</f>
        <v>P056</v>
      </c>
      <c r="C260" s="73">
        <v>102</v>
      </c>
      <c r="D260" s="71" t="s">
        <v>1018</v>
      </c>
      <c r="E260" s="74">
        <f t="shared" si="3"/>
        <v>2018</v>
      </c>
      <c r="F260" s="70" t="s">
        <v>957</v>
      </c>
      <c r="G260" s="72" t="s">
        <v>17</v>
      </c>
      <c r="H260" s="72" t="s">
        <v>956</v>
      </c>
      <c r="I260" s="71">
        <f>'08'!G11</f>
        <v>0</v>
      </c>
    </row>
    <row r="261" spans="2:9" ht="13.5">
      <c r="B261" s="75" t="str">
        <f>INDEX(SUM!D:D,MATCH(SUM!$F$3,SUM!B:B,0),0)</f>
        <v>P056</v>
      </c>
      <c r="C261" s="73">
        <v>102</v>
      </c>
      <c r="D261" s="71" t="s">
        <v>1018</v>
      </c>
      <c r="E261" s="74">
        <f t="shared" si="3"/>
        <v>2018</v>
      </c>
      <c r="F261" s="70" t="s">
        <v>958</v>
      </c>
      <c r="G261" s="72" t="s">
        <v>17</v>
      </c>
      <c r="H261" s="72" t="s">
        <v>956</v>
      </c>
      <c r="I261" s="71">
        <f>'08'!G12</f>
        <v>0</v>
      </c>
    </row>
    <row r="262" spans="2:9" ht="13.5">
      <c r="B262" s="75" t="str">
        <f>INDEX(SUM!D:D,MATCH(SUM!$F$3,SUM!B:B,0),0)</f>
        <v>P056</v>
      </c>
      <c r="C262" s="73">
        <v>102</v>
      </c>
      <c r="D262" s="71" t="s">
        <v>1018</v>
      </c>
      <c r="E262" s="74">
        <f t="shared" si="3"/>
        <v>2018</v>
      </c>
      <c r="F262" s="70" t="s">
        <v>959</v>
      </c>
      <c r="G262" s="72" t="s">
        <v>17</v>
      </c>
      <c r="H262" s="72" t="s">
        <v>956</v>
      </c>
      <c r="I262" s="71">
        <f>'08'!G13</f>
        <v>0</v>
      </c>
    </row>
    <row r="263" spans="2:9" ht="13.5">
      <c r="B263" s="75" t="str">
        <f>INDEX(SUM!D:D,MATCH(SUM!$F$3,SUM!B:B,0),0)</f>
        <v>P056</v>
      </c>
      <c r="C263" s="73">
        <v>102</v>
      </c>
      <c r="D263" s="71" t="s">
        <v>1018</v>
      </c>
      <c r="E263" s="74">
        <f aca="true" t="shared" si="4" ref="E263:E326">E262</f>
        <v>2018</v>
      </c>
      <c r="F263" s="70" t="s">
        <v>960</v>
      </c>
      <c r="G263" s="72" t="s">
        <v>17</v>
      </c>
      <c r="H263" s="72" t="s">
        <v>956</v>
      </c>
      <c r="I263" s="71">
        <f>'08'!G14</f>
        <v>0</v>
      </c>
    </row>
    <row r="264" spans="2:9" ht="13.5">
      <c r="B264" s="75" t="str">
        <f>INDEX(SUM!D:D,MATCH(SUM!$F$3,SUM!B:B,0),0)</f>
        <v>P056</v>
      </c>
      <c r="C264" s="73">
        <v>102</v>
      </c>
      <c r="D264" s="71" t="s">
        <v>1018</v>
      </c>
      <c r="E264" s="74">
        <f t="shared" si="4"/>
        <v>2018</v>
      </c>
      <c r="F264" s="70" t="s">
        <v>961</v>
      </c>
      <c r="G264" s="72" t="s">
        <v>17</v>
      </c>
      <c r="H264" s="72" t="s">
        <v>956</v>
      </c>
      <c r="I264" s="71">
        <f>'08'!G15</f>
        <v>0</v>
      </c>
    </row>
    <row r="265" spans="2:9" ht="13.5">
      <c r="B265" s="75" t="str">
        <f>INDEX(SUM!D:D,MATCH(SUM!$F$3,SUM!B:B,0),0)</f>
        <v>P056</v>
      </c>
      <c r="C265" s="73">
        <v>102</v>
      </c>
      <c r="D265" s="71" t="s">
        <v>1018</v>
      </c>
      <c r="E265" s="74">
        <f t="shared" si="4"/>
        <v>2018</v>
      </c>
      <c r="F265" s="70" t="s">
        <v>962</v>
      </c>
      <c r="G265" s="72" t="s">
        <v>17</v>
      </c>
      <c r="H265" s="72" t="s">
        <v>956</v>
      </c>
      <c r="I265" s="71">
        <f>'08'!G16</f>
        <v>0</v>
      </c>
    </row>
    <row r="266" spans="2:9" ht="13.5">
      <c r="B266" s="75" t="str">
        <f>INDEX(SUM!D:D,MATCH(SUM!$F$3,SUM!B:B,0),0)</f>
        <v>P056</v>
      </c>
      <c r="C266" s="73">
        <v>102</v>
      </c>
      <c r="D266" s="71" t="s">
        <v>1018</v>
      </c>
      <c r="E266" s="74">
        <f t="shared" si="4"/>
        <v>2018</v>
      </c>
      <c r="F266" s="70" t="s">
        <v>963</v>
      </c>
      <c r="G266" s="72" t="s">
        <v>17</v>
      </c>
      <c r="H266" s="72" t="s">
        <v>956</v>
      </c>
      <c r="I266" s="71">
        <f>'08'!G17</f>
        <v>0</v>
      </c>
    </row>
    <row r="267" spans="2:9" ht="13.5">
      <c r="B267" s="75" t="str">
        <f>INDEX(SUM!D:D,MATCH(SUM!$F$3,SUM!B:B,0),0)</f>
        <v>P056</v>
      </c>
      <c r="C267" s="73">
        <v>102</v>
      </c>
      <c r="D267" s="71" t="s">
        <v>1018</v>
      </c>
      <c r="E267" s="74">
        <f t="shared" si="4"/>
        <v>2018</v>
      </c>
      <c r="F267" s="70" t="s">
        <v>964</v>
      </c>
      <c r="G267" s="72" t="s">
        <v>17</v>
      </c>
      <c r="H267" s="72" t="s">
        <v>956</v>
      </c>
      <c r="I267" s="71">
        <f>'08'!G18</f>
        <v>0</v>
      </c>
    </row>
    <row r="268" spans="2:9" ht="13.5">
      <c r="B268" s="75" t="str">
        <f>INDEX(SUM!D:D,MATCH(SUM!$F$3,SUM!B:B,0),0)</f>
        <v>P056</v>
      </c>
      <c r="C268" s="73">
        <v>102</v>
      </c>
      <c r="D268" s="71" t="s">
        <v>1018</v>
      </c>
      <c r="E268" s="74">
        <f t="shared" si="4"/>
        <v>2018</v>
      </c>
      <c r="F268" s="70" t="s">
        <v>965</v>
      </c>
      <c r="G268" s="72" t="s">
        <v>17</v>
      </c>
      <c r="H268" s="72" t="s">
        <v>956</v>
      </c>
      <c r="I268" s="71">
        <f>'08'!G19</f>
        <v>0</v>
      </c>
    </row>
    <row r="269" spans="2:9" ht="13.5">
      <c r="B269" s="75" t="str">
        <f>INDEX(SUM!D:D,MATCH(SUM!$F$3,SUM!B:B,0),0)</f>
        <v>P056</v>
      </c>
      <c r="C269" s="73">
        <v>102</v>
      </c>
      <c r="D269" s="71" t="s">
        <v>1018</v>
      </c>
      <c r="E269" s="74">
        <f t="shared" si="4"/>
        <v>2018</v>
      </c>
      <c r="F269" s="70" t="s">
        <v>966</v>
      </c>
      <c r="G269" s="72" t="s">
        <v>17</v>
      </c>
      <c r="H269" s="72" t="s">
        <v>956</v>
      </c>
      <c r="I269" s="71">
        <f>'08'!G20</f>
        <v>0</v>
      </c>
    </row>
    <row r="270" spans="2:9" ht="13.5">
      <c r="B270" s="75" t="str">
        <f>INDEX(SUM!D:D,MATCH(SUM!$F$3,SUM!B:B,0),0)</f>
        <v>P056</v>
      </c>
      <c r="C270" s="73">
        <v>102</v>
      </c>
      <c r="D270" s="71" t="s">
        <v>1018</v>
      </c>
      <c r="E270" s="74">
        <f t="shared" si="4"/>
        <v>2018</v>
      </c>
      <c r="F270" s="70" t="s">
        <v>967</v>
      </c>
      <c r="G270" s="72" t="s">
        <v>17</v>
      </c>
      <c r="H270" s="72" t="s">
        <v>956</v>
      </c>
      <c r="I270" s="71">
        <f>'08'!G21</f>
        <v>0</v>
      </c>
    </row>
    <row r="271" spans="2:9" ht="13.5">
      <c r="B271" s="75" t="str">
        <f>INDEX(SUM!D:D,MATCH(SUM!$F$3,SUM!B:B,0),0)</f>
        <v>P056</v>
      </c>
      <c r="C271" s="73">
        <v>102</v>
      </c>
      <c r="D271" s="71" t="s">
        <v>1018</v>
      </c>
      <c r="E271" s="74">
        <f t="shared" si="4"/>
        <v>2018</v>
      </c>
      <c r="F271" s="70" t="s">
        <v>968</v>
      </c>
      <c r="G271" s="72" t="s">
        <v>17</v>
      </c>
      <c r="H271" s="72" t="s">
        <v>956</v>
      </c>
      <c r="I271" s="71">
        <f>'08'!G22</f>
        <v>0</v>
      </c>
    </row>
    <row r="272" spans="2:9" ht="13.5">
      <c r="B272" s="75" t="str">
        <f>INDEX(SUM!D:D,MATCH(SUM!$F$3,SUM!B:B,0),0)</f>
        <v>P056</v>
      </c>
      <c r="C272" s="73">
        <v>102</v>
      </c>
      <c r="D272" s="71" t="s">
        <v>1018</v>
      </c>
      <c r="E272" s="74">
        <f t="shared" si="4"/>
        <v>2018</v>
      </c>
      <c r="F272" s="70" t="s">
        <v>969</v>
      </c>
      <c r="G272" s="72" t="s">
        <v>17</v>
      </c>
      <c r="H272" s="72" t="s">
        <v>956</v>
      </c>
      <c r="I272" s="71">
        <f>'08'!G23</f>
        <v>0</v>
      </c>
    </row>
    <row r="273" spans="2:9" ht="13.5">
      <c r="B273" s="75" t="str">
        <f>INDEX(SUM!D:D,MATCH(SUM!$F$3,SUM!B:B,0),0)</f>
        <v>P056</v>
      </c>
      <c r="C273" s="73">
        <v>102</v>
      </c>
      <c r="D273" s="71" t="s">
        <v>1018</v>
      </c>
      <c r="E273" s="74">
        <f t="shared" si="4"/>
        <v>2018</v>
      </c>
      <c r="F273" s="70" t="s">
        <v>970</v>
      </c>
      <c r="G273" s="72" t="s">
        <v>17</v>
      </c>
      <c r="H273" s="72" t="s">
        <v>956</v>
      </c>
      <c r="I273" s="71">
        <f>'08'!G24</f>
        <v>0</v>
      </c>
    </row>
    <row r="274" spans="2:9" ht="13.5">
      <c r="B274" s="75" t="str">
        <f>INDEX(SUM!D:D,MATCH(SUM!$F$3,SUM!B:B,0),0)</f>
        <v>P056</v>
      </c>
      <c r="C274" s="73">
        <v>102</v>
      </c>
      <c r="D274" s="71" t="s">
        <v>1018</v>
      </c>
      <c r="E274" s="74">
        <f t="shared" si="4"/>
        <v>2018</v>
      </c>
      <c r="F274" s="70" t="s">
        <v>971</v>
      </c>
      <c r="G274" s="72" t="s">
        <v>17</v>
      </c>
      <c r="H274" s="72" t="s">
        <v>956</v>
      </c>
      <c r="I274" s="71">
        <f>'08'!G25</f>
        <v>0</v>
      </c>
    </row>
    <row r="275" spans="2:9" ht="13.5">
      <c r="B275" s="75" t="str">
        <f>INDEX(SUM!D:D,MATCH(SUM!$F$3,SUM!B:B,0),0)</f>
        <v>P056</v>
      </c>
      <c r="C275" s="73">
        <v>102</v>
      </c>
      <c r="D275" s="71" t="s">
        <v>1018</v>
      </c>
      <c r="E275" s="74">
        <f t="shared" si="4"/>
        <v>2018</v>
      </c>
      <c r="F275" s="70" t="s">
        <v>972</v>
      </c>
      <c r="G275" s="72" t="s">
        <v>17</v>
      </c>
      <c r="H275" s="72" t="s">
        <v>956</v>
      </c>
      <c r="I275" s="71">
        <f>'08'!G26</f>
        <v>0</v>
      </c>
    </row>
    <row r="276" spans="2:9" ht="13.5">
      <c r="B276" s="75" t="str">
        <f>INDEX(SUM!D:D,MATCH(SUM!$F$3,SUM!B:B,0),0)</f>
        <v>P056</v>
      </c>
      <c r="C276" s="73">
        <v>102</v>
      </c>
      <c r="D276" s="71" t="s">
        <v>1018</v>
      </c>
      <c r="E276" s="74">
        <f t="shared" si="4"/>
        <v>2018</v>
      </c>
      <c r="F276" s="70" t="s">
        <v>973</v>
      </c>
      <c r="G276" s="72" t="s">
        <v>17</v>
      </c>
      <c r="H276" s="72" t="s">
        <v>956</v>
      </c>
      <c r="I276" s="71">
        <f>'08'!G27</f>
        <v>0</v>
      </c>
    </row>
    <row r="277" spans="2:9" ht="13.5">
      <c r="B277" s="75" t="str">
        <f>INDEX(SUM!D:D,MATCH(SUM!$F$3,SUM!B:B,0),0)</f>
        <v>P056</v>
      </c>
      <c r="C277" s="73">
        <v>102</v>
      </c>
      <c r="D277" s="71" t="s">
        <v>1018</v>
      </c>
      <c r="E277" s="74">
        <f t="shared" si="4"/>
        <v>2018</v>
      </c>
      <c r="F277" s="70" t="s">
        <v>974</v>
      </c>
      <c r="G277" s="72" t="s">
        <v>17</v>
      </c>
      <c r="H277" s="72" t="s">
        <v>956</v>
      </c>
      <c r="I277" s="71">
        <f>'08'!G28</f>
        <v>0</v>
      </c>
    </row>
    <row r="278" spans="2:9" ht="13.5">
      <c r="B278" s="75" t="str">
        <f>INDEX(SUM!D:D,MATCH(SUM!$F$3,SUM!B:B,0),0)</f>
        <v>P056</v>
      </c>
      <c r="C278" s="73">
        <v>102</v>
      </c>
      <c r="D278" s="71" t="s">
        <v>1018</v>
      </c>
      <c r="E278" s="74">
        <f t="shared" si="4"/>
        <v>2018</v>
      </c>
      <c r="F278" s="70" t="s">
        <v>975</v>
      </c>
      <c r="G278" s="72" t="s">
        <v>17</v>
      </c>
      <c r="H278" s="72" t="s">
        <v>956</v>
      </c>
      <c r="I278" s="71">
        <f>'08'!G29</f>
        <v>0</v>
      </c>
    </row>
    <row r="279" spans="2:9" ht="13.5">
      <c r="B279" s="75" t="str">
        <f>INDEX(SUM!D:D,MATCH(SUM!$F$3,SUM!B:B,0),0)</f>
        <v>P056</v>
      </c>
      <c r="C279" s="73">
        <v>102</v>
      </c>
      <c r="D279" s="71" t="s">
        <v>1018</v>
      </c>
      <c r="E279" s="74">
        <f t="shared" si="4"/>
        <v>2018</v>
      </c>
      <c r="F279" s="70" t="s">
        <v>976</v>
      </c>
      <c r="G279" s="72" t="s">
        <v>17</v>
      </c>
      <c r="H279" s="72" t="s">
        <v>977</v>
      </c>
      <c r="I279" s="157">
        <f>'08'!H10</f>
        <v>42736</v>
      </c>
    </row>
    <row r="280" spans="2:9" ht="13.5">
      <c r="B280" s="75" t="str">
        <f>INDEX(SUM!D:D,MATCH(SUM!$F$3,SUM!B:B,0),0)</f>
        <v>P056</v>
      </c>
      <c r="C280" s="73">
        <v>102</v>
      </c>
      <c r="D280" s="71" t="s">
        <v>1018</v>
      </c>
      <c r="E280" s="74">
        <f t="shared" si="4"/>
        <v>2018</v>
      </c>
      <c r="F280" s="70" t="s">
        <v>978</v>
      </c>
      <c r="G280" s="72" t="s">
        <v>17</v>
      </c>
      <c r="H280" s="72" t="s">
        <v>977</v>
      </c>
      <c r="I280" s="157">
        <f>'08'!H11</f>
        <v>0</v>
      </c>
    </row>
    <row r="281" spans="2:9" ht="13.5">
      <c r="B281" s="75" t="str">
        <f>INDEX(SUM!D:D,MATCH(SUM!$F$3,SUM!B:B,0),0)</f>
        <v>P056</v>
      </c>
      <c r="C281" s="73">
        <v>102</v>
      </c>
      <c r="D281" s="71" t="s">
        <v>1018</v>
      </c>
      <c r="E281" s="74">
        <f t="shared" si="4"/>
        <v>2018</v>
      </c>
      <c r="F281" s="70" t="s">
        <v>979</v>
      </c>
      <c r="G281" s="72" t="s">
        <v>17</v>
      </c>
      <c r="H281" s="72" t="s">
        <v>977</v>
      </c>
      <c r="I281" s="157">
        <f>'08'!H12</f>
        <v>0</v>
      </c>
    </row>
    <row r="282" spans="2:9" ht="13.5">
      <c r="B282" s="75" t="str">
        <f>INDEX(SUM!D:D,MATCH(SUM!$F$3,SUM!B:B,0),0)</f>
        <v>P056</v>
      </c>
      <c r="C282" s="73">
        <v>102</v>
      </c>
      <c r="D282" s="71" t="s">
        <v>1018</v>
      </c>
      <c r="E282" s="74">
        <f t="shared" si="4"/>
        <v>2018</v>
      </c>
      <c r="F282" s="70" t="s">
        <v>980</v>
      </c>
      <c r="G282" s="72" t="s">
        <v>17</v>
      </c>
      <c r="H282" s="72" t="s">
        <v>977</v>
      </c>
      <c r="I282" s="157">
        <f>'08'!H13</f>
        <v>0</v>
      </c>
    </row>
    <row r="283" spans="2:9" ht="13.5">
      <c r="B283" s="75" t="str">
        <f>INDEX(SUM!D:D,MATCH(SUM!$F$3,SUM!B:B,0),0)</f>
        <v>P056</v>
      </c>
      <c r="C283" s="73">
        <v>102</v>
      </c>
      <c r="D283" s="71" t="s">
        <v>1018</v>
      </c>
      <c r="E283" s="74">
        <f t="shared" si="4"/>
        <v>2018</v>
      </c>
      <c r="F283" s="70" t="s">
        <v>981</v>
      </c>
      <c r="G283" s="72" t="s">
        <v>17</v>
      </c>
      <c r="H283" s="72" t="s">
        <v>977</v>
      </c>
      <c r="I283" s="157">
        <f>'08'!H14</f>
        <v>0</v>
      </c>
    </row>
    <row r="284" spans="2:9" ht="13.5">
      <c r="B284" s="75" t="str">
        <f>INDEX(SUM!D:D,MATCH(SUM!$F$3,SUM!B:B,0),0)</f>
        <v>P056</v>
      </c>
      <c r="C284" s="73">
        <v>102</v>
      </c>
      <c r="D284" s="71" t="s">
        <v>1018</v>
      </c>
      <c r="E284" s="74">
        <f t="shared" si="4"/>
        <v>2018</v>
      </c>
      <c r="F284" s="70" t="s">
        <v>982</v>
      </c>
      <c r="G284" s="72" t="s">
        <v>17</v>
      </c>
      <c r="H284" s="72" t="s">
        <v>977</v>
      </c>
      <c r="I284" s="157">
        <f>'08'!H15</f>
        <v>0</v>
      </c>
    </row>
    <row r="285" spans="2:9" ht="13.5">
      <c r="B285" s="75" t="str">
        <f>INDEX(SUM!D:D,MATCH(SUM!$F$3,SUM!B:B,0),0)</f>
        <v>P056</v>
      </c>
      <c r="C285" s="73">
        <v>102</v>
      </c>
      <c r="D285" s="71" t="s">
        <v>1018</v>
      </c>
      <c r="E285" s="74">
        <f t="shared" si="4"/>
        <v>2018</v>
      </c>
      <c r="F285" s="70" t="s">
        <v>983</v>
      </c>
      <c r="G285" s="72" t="s">
        <v>17</v>
      </c>
      <c r="H285" s="72" t="s">
        <v>977</v>
      </c>
      <c r="I285" s="157">
        <f>'08'!H16</f>
        <v>0</v>
      </c>
    </row>
    <row r="286" spans="2:9" ht="13.5">
      <c r="B286" s="75" t="str">
        <f>INDEX(SUM!D:D,MATCH(SUM!$F$3,SUM!B:B,0),0)</f>
        <v>P056</v>
      </c>
      <c r="C286" s="73">
        <v>102</v>
      </c>
      <c r="D286" s="71" t="s">
        <v>1018</v>
      </c>
      <c r="E286" s="74">
        <f t="shared" si="4"/>
        <v>2018</v>
      </c>
      <c r="F286" s="70" t="s">
        <v>984</v>
      </c>
      <c r="G286" s="72" t="s">
        <v>17</v>
      </c>
      <c r="H286" s="72" t="s">
        <v>977</v>
      </c>
      <c r="I286" s="157">
        <f>'08'!H17</f>
        <v>0</v>
      </c>
    </row>
    <row r="287" spans="2:9" ht="13.5">
      <c r="B287" s="75" t="str">
        <f>INDEX(SUM!D:D,MATCH(SUM!$F$3,SUM!B:B,0),0)</f>
        <v>P056</v>
      </c>
      <c r="C287" s="73">
        <v>102</v>
      </c>
      <c r="D287" s="71" t="s">
        <v>1018</v>
      </c>
      <c r="E287" s="74">
        <f t="shared" si="4"/>
        <v>2018</v>
      </c>
      <c r="F287" s="70" t="s">
        <v>985</v>
      </c>
      <c r="G287" s="72" t="s">
        <v>17</v>
      </c>
      <c r="H287" s="72" t="s">
        <v>977</v>
      </c>
      <c r="I287" s="157">
        <f>'08'!H18</f>
        <v>0</v>
      </c>
    </row>
    <row r="288" spans="2:9" ht="13.5">
      <c r="B288" s="75" t="str">
        <f>INDEX(SUM!D:D,MATCH(SUM!$F$3,SUM!B:B,0),0)</f>
        <v>P056</v>
      </c>
      <c r="C288" s="73">
        <v>102</v>
      </c>
      <c r="D288" s="71" t="s">
        <v>1018</v>
      </c>
      <c r="E288" s="74">
        <f t="shared" si="4"/>
        <v>2018</v>
      </c>
      <c r="F288" s="70" t="s">
        <v>986</v>
      </c>
      <c r="G288" s="72" t="s">
        <v>17</v>
      </c>
      <c r="H288" s="72" t="s">
        <v>977</v>
      </c>
      <c r="I288" s="157">
        <f>'08'!H19</f>
        <v>0</v>
      </c>
    </row>
    <row r="289" spans="2:9" ht="13.5">
      <c r="B289" s="75" t="str">
        <f>INDEX(SUM!D:D,MATCH(SUM!$F$3,SUM!B:B,0),0)</f>
        <v>P056</v>
      </c>
      <c r="C289" s="73">
        <v>102</v>
      </c>
      <c r="D289" s="71" t="s">
        <v>1018</v>
      </c>
      <c r="E289" s="74">
        <f t="shared" si="4"/>
        <v>2018</v>
      </c>
      <c r="F289" s="70" t="s">
        <v>987</v>
      </c>
      <c r="G289" s="72" t="s">
        <v>17</v>
      </c>
      <c r="H289" s="72" t="s">
        <v>977</v>
      </c>
      <c r="I289" s="157">
        <f>'08'!H20</f>
        <v>0</v>
      </c>
    </row>
    <row r="290" spans="2:9" ht="13.5">
      <c r="B290" s="75" t="str">
        <f>INDEX(SUM!D:D,MATCH(SUM!$F$3,SUM!B:B,0),0)</f>
        <v>P056</v>
      </c>
      <c r="C290" s="73">
        <v>102</v>
      </c>
      <c r="D290" s="71" t="s">
        <v>1018</v>
      </c>
      <c r="E290" s="74">
        <f t="shared" si="4"/>
        <v>2018</v>
      </c>
      <c r="F290" s="70" t="s">
        <v>988</v>
      </c>
      <c r="G290" s="72" t="s">
        <v>17</v>
      </c>
      <c r="H290" s="72" t="s">
        <v>977</v>
      </c>
      <c r="I290" s="157">
        <f>'08'!H21</f>
        <v>0</v>
      </c>
    </row>
    <row r="291" spans="2:9" ht="13.5">
      <c r="B291" s="75" t="str">
        <f>INDEX(SUM!D:D,MATCH(SUM!$F$3,SUM!B:B,0),0)</f>
        <v>P056</v>
      </c>
      <c r="C291" s="73">
        <v>102</v>
      </c>
      <c r="D291" s="71" t="s">
        <v>1018</v>
      </c>
      <c r="E291" s="74">
        <f t="shared" si="4"/>
        <v>2018</v>
      </c>
      <c r="F291" s="70" t="s">
        <v>989</v>
      </c>
      <c r="G291" s="72" t="s">
        <v>17</v>
      </c>
      <c r="H291" s="72" t="s">
        <v>977</v>
      </c>
      <c r="I291" s="157">
        <f>'08'!H22</f>
        <v>0</v>
      </c>
    </row>
    <row r="292" spans="2:9" ht="13.5">
      <c r="B292" s="75" t="str">
        <f>INDEX(SUM!D:D,MATCH(SUM!$F$3,SUM!B:B,0),0)</f>
        <v>P056</v>
      </c>
      <c r="C292" s="73">
        <v>102</v>
      </c>
      <c r="D292" s="71" t="s">
        <v>1018</v>
      </c>
      <c r="E292" s="74">
        <f t="shared" si="4"/>
        <v>2018</v>
      </c>
      <c r="F292" s="70" t="s">
        <v>990</v>
      </c>
      <c r="G292" s="72" t="s">
        <v>17</v>
      </c>
      <c r="H292" s="72" t="s">
        <v>977</v>
      </c>
      <c r="I292" s="157">
        <f>'08'!H23</f>
        <v>0</v>
      </c>
    </row>
    <row r="293" spans="2:9" ht="13.5">
      <c r="B293" s="75" t="str">
        <f>INDEX(SUM!D:D,MATCH(SUM!$F$3,SUM!B:B,0),0)</f>
        <v>P056</v>
      </c>
      <c r="C293" s="73">
        <v>102</v>
      </c>
      <c r="D293" s="71" t="s">
        <v>1018</v>
      </c>
      <c r="E293" s="74">
        <f t="shared" si="4"/>
        <v>2018</v>
      </c>
      <c r="F293" s="70" t="s">
        <v>991</v>
      </c>
      <c r="G293" s="72" t="s">
        <v>17</v>
      </c>
      <c r="H293" s="72" t="s">
        <v>977</v>
      </c>
      <c r="I293" s="157">
        <f>'08'!H24</f>
        <v>0</v>
      </c>
    </row>
    <row r="294" spans="2:9" ht="13.5">
      <c r="B294" s="75" t="str">
        <f>INDEX(SUM!D:D,MATCH(SUM!$F$3,SUM!B:B,0),0)</f>
        <v>P056</v>
      </c>
      <c r="C294" s="73">
        <v>102</v>
      </c>
      <c r="D294" s="71" t="s">
        <v>1018</v>
      </c>
      <c r="E294" s="74">
        <f t="shared" si="4"/>
        <v>2018</v>
      </c>
      <c r="F294" s="70" t="s">
        <v>992</v>
      </c>
      <c r="G294" s="72" t="s">
        <v>17</v>
      </c>
      <c r="H294" s="72" t="s">
        <v>977</v>
      </c>
      <c r="I294" s="157">
        <f>'08'!H25</f>
        <v>0</v>
      </c>
    </row>
    <row r="295" spans="2:9" ht="13.5">
      <c r="B295" s="75" t="str">
        <f>INDEX(SUM!D:D,MATCH(SUM!$F$3,SUM!B:B,0),0)</f>
        <v>P056</v>
      </c>
      <c r="C295" s="73">
        <v>102</v>
      </c>
      <c r="D295" s="71" t="s">
        <v>1018</v>
      </c>
      <c r="E295" s="74">
        <f t="shared" si="4"/>
        <v>2018</v>
      </c>
      <c r="F295" s="70" t="s">
        <v>993</v>
      </c>
      <c r="G295" s="72" t="s">
        <v>17</v>
      </c>
      <c r="H295" s="72" t="s">
        <v>977</v>
      </c>
      <c r="I295" s="157">
        <f>'08'!H26</f>
        <v>0</v>
      </c>
    </row>
    <row r="296" spans="2:9" ht="13.5">
      <c r="B296" s="75" t="str">
        <f>INDEX(SUM!D:D,MATCH(SUM!$F$3,SUM!B:B,0),0)</f>
        <v>P056</v>
      </c>
      <c r="C296" s="73">
        <v>102</v>
      </c>
      <c r="D296" s="71" t="s">
        <v>1018</v>
      </c>
      <c r="E296" s="74">
        <f t="shared" si="4"/>
        <v>2018</v>
      </c>
      <c r="F296" s="70" t="s">
        <v>994</v>
      </c>
      <c r="G296" s="72" t="s">
        <v>17</v>
      </c>
      <c r="H296" s="72" t="s">
        <v>977</v>
      </c>
      <c r="I296" s="157">
        <f>'08'!H27</f>
        <v>0</v>
      </c>
    </row>
    <row r="297" spans="2:9" ht="13.5">
      <c r="B297" s="75" t="str">
        <f>INDEX(SUM!D:D,MATCH(SUM!$F$3,SUM!B:B,0),0)</f>
        <v>P056</v>
      </c>
      <c r="C297" s="73">
        <v>102</v>
      </c>
      <c r="D297" s="71" t="s">
        <v>1018</v>
      </c>
      <c r="E297" s="74">
        <f t="shared" si="4"/>
        <v>2018</v>
      </c>
      <c r="F297" s="70" t="s">
        <v>995</v>
      </c>
      <c r="G297" s="72" t="s">
        <v>17</v>
      </c>
      <c r="H297" s="72" t="s">
        <v>977</v>
      </c>
      <c r="I297" s="157">
        <f>'08'!H28</f>
        <v>0</v>
      </c>
    </row>
    <row r="298" spans="2:9" ht="13.5">
      <c r="B298" s="75" t="str">
        <f>INDEX(SUM!D:D,MATCH(SUM!$F$3,SUM!B:B,0),0)</f>
        <v>P056</v>
      </c>
      <c r="C298" s="73">
        <v>102</v>
      </c>
      <c r="D298" s="71" t="s">
        <v>1018</v>
      </c>
      <c r="E298" s="74">
        <f t="shared" si="4"/>
        <v>2018</v>
      </c>
      <c r="F298" s="70" t="s">
        <v>996</v>
      </c>
      <c r="G298" s="72" t="s">
        <v>17</v>
      </c>
      <c r="H298" s="72" t="s">
        <v>977</v>
      </c>
      <c r="I298" s="157">
        <f>'08'!H29</f>
        <v>0</v>
      </c>
    </row>
    <row r="299" spans="2:9" ht="13.5">
      <c r="B299" s="75" t="str">
        <f>INDEX(SUM!D:D,MATCH(SUM!$F$3,SUM!B:B,0),0)</f>
        <v>P056</v>
      </c>
      <c r="C299" s="73">
        <v>102</v>
      </c>
      <c r="D299" s="71" t="s">
        <v>1018</v>
      </c>
      <c r="E299" s="74">
        <f t="shared" si="4"/>
        <v>2018</v>
      </c>
      <c r="F299" s="70" t="s">
        <v>997</v>
      </c>
      <c r="G299" s="72" t="s">
        <v>17</v>
      </c>
      <c r="H299" s="72" t="s">
        <v>998</v>
      </c>
      <c r="I299" s="157">
        <f>'08'!I10</f>
        <v>43465</v>
      </c>
    </row>
    <row r="300" spans="2:9" ht="13.5">
      <c r="B300" s="75" t="str">
        <f>INDEX(SUM!D:D,MATCH(SUM!$F$3,SUM!B:B,0),0)</f>
        <v>P056</v>
      </c>
      <c r="C300" s="73">
        <v>102</v>
      </c>
      <c r="D300" s="71" t="s">
        <v>1018</v>
      </c>
      <c r="E300" s="74">
        <f t="shared" si="4"/>
        <v>2018</v>
      </c>
      <c r="F300" s="70" t="s">
        <v>999</v>
      </c>
      <c r="G300" s="72" t="s">
        <v>17</v>
      </c>
      <c r="H300" s="72" t="s">
        <v>998</v>
      </c>
      <c r="I300" s="157">
        <f>'08'!I11</f>
        <v>0</v>
      </c>
    </row>
    <row r="301" spans="2:9" ht="13.5">
      <c r="B301" s="75" t="str">
        <f>INDEX(SUM!D:D,MATCH(SUM!$F$3,SUM!B:B,0),0)</f>
        <v>P056</v>
      </c>
      <c r="C301" s="73">
        <v>102</v>
      </c>
      <c r="D301" s="71" t="s">
        <v>1018</v>
      </c>
      <c r="E301" s="74">
        <f t="shared" si="4"/>
        <v>2018</v>
      </c>
      <c r="F301" s="70" t="s">
        <v>1000</v>
      </c>
      <c r="G301" s="72" t="s">
        <v>17</v>
      </c>
      <c r="H301" s="72" t="s">
        <v>998</v>
      </c>
      <c r="I301" s="157">
        <f>'08'!I12</f>
        <v>0</v>
      </c>
    </row>
    <row r="302" spans="2:9" ht="13.5">
      <c r="B302" s="75" t="str">
        <f>INDEX(SUM!D:D,MATCH(SUM!$F$3,SUM!B:B,0),0)</f>
        <v>P056</v>
      </c>
      <c r="C302" s="73">
        <v>102</v>
      </c>
      <c r="D302" s="71" t="s">
        <v>1018</v>
      </c>
      <c r="E302" s="74">
        <f t="shared" si="4"/>
        <v>2018</v>
      </c>
      <c r="F302" s="70" t="s">
        <v>1001</v>
      </c>
      <c r="G302" s="72" t="s">
        <v>17</v>
      </c>
      <c r="H302" s="72" t="s">
        <v>998</v>
      </c>
      <c r="I302" s="157">
        <f>'08'!I13</f>
        <v>0</v>
      </c>
    </row>
    <row r="303" spans="2:9" ht="13.5">
      <c r="B303" s="75" t="str">
        <f>INDEX(SUM!D:D,MATCH(SUM!$F$3,SUM!B:B,0),0)</f>
        <v>P056</v>
      </c>
      <c r="C303" s="73">
        <v>102</v>
      </c>
      <c r="D303" s="71" t="s">
        <v>1018</v>
      </c>
      <c r="E303" s="74">
        <f t="shared" si="4"/>
        <v>2018</v>
      </c>
      <c r="F303" s="70" t="s">
        <v>1002</v>
      </c>
      <c r="G303" s="72" t="s">
        <v>17</v>
      </c>
      <c r="H303" s="72" t="s">
        <v>998</v>
      </c>
      <c r="I303" s="157">
        <f>'08'!I14</f>
        <v>0</v>
      </c>
    </row>
    <row r="304" spans="2:9" ht="13.5">
      <c r="B304" s="75" t="str">
        <f>INDEX(SUM!D:D,MATCH(SUM!$F$3,SUM!B:B,0),0)</f>
        <v>P056</v>
      </c>
      <c r="C304" s="73">
        <v>102</v>
      </c>
      <c r="D304" s="71" t="s">
        <v>1018</v>
      </c>
      <c r="E304" s="74">
        <f t="shared" si="4"/>
        <v>2018</v>
      </c>
      <c r="F304" s="70" t="s">
        <v>1003</v>
      </c>
      <c r="G304" s="72" t="s">
        <v>17</v>
      </c>
      <c r="H304" s="72" t="s">
        <v>998</v>
      </c>
      <c r="I304" s="157">
        <f>'08'!I15</f>
        <v>0</v>
      </c>
    </row>
    <row r="305" spans="2:9" ht="13.5">
      <c r="B305" s="75" t="str">
        <f>INDEX(SUM!D:D,MATCH(SUM!$F$3,SUM!B:B,0),0)</f>
        <v>P056</v>
      </c>
      <c r="C305" s="73">
        <v>102</v>
      </c>
      <c r="D305" s="71" t="s">
        <v>1018</v>
      </c>
      <c r="E305" s="74">
        <f t="shared" si="4"/>
        <v>2018</v>
      </c>
      <c r="F305" s="70" t="s">
        <v>1004</v>
      </c>
      <c r="G305" s="72" t="s">
        <v>17</v>
      </c>
      <c r="H305" s="72" t="s">
        <v>998</v>
      </c>
      <c r="I305" s="157">
        <f>'08'!I16</f>
        <v>0</v>
      </c>
    </row>
    <row r="306" spans="2:9" ht="13.5">
      <c r="B306" s="75" t="str">
        <f>INDEX(SUM!D:D,MATCH(SUM!$F$3,SUM!B:B,0),0)</f>
        <v>P056</v>
      </c>
      <c r="C306" s="73">
        <v>102</v>
      </c>
      <c r="D306" s="71" t="s">
        <v>1018</v>
      </c>
      <c r="E306" s="74">
        <f t="shared" si="4"/>
        <v>2018</v>
      </c>
      <c r="F306" s="70" t="s">
        <v>1005</v>
      </c>
      <c r="G306" s="72" t="s">
        <v>17</v>
      </c>
      <c r="H306" s="72" t="s">
        <v>998</v>
      </c>
      <c r="I306" s="157">
        <f>'08'!I17</f>
        <v>0</v>
      </c>
    </row>
    <row r="307" spans="2:9" ht="13.5">
      <c r="B307" s="75" t="str">
        <f>INDEX(SUM!D:D,MATCH(SUM!$F$3,SUM!B:B,0),0)</f>
        <v>P056</v>
      </c>
      <c r="C307" s="73">
        <v>102</v>
      </c>
      <c r="D307" s="71" t="s">
        <v>1018</v>
      </c>
      <c r="E307" s="74">
        <f t="shared" si="4"/>
        <v>2018</v>
      </c>
      <c r="F307" s="70" t="s">
        <v>1006</v>
      </c>
      <c r="G307" s="72" t="s">
        <v>17</v>
      </c>
      <c r="H307" s="72" t="s">
        <v>998</v>
      </c>
      <c r="I307" s="157">
        <f>'08'!I18</f>
        <v>0</v>
      </c>
    </row>
    <row r="308" spans="2:9" ht="13.5">
      <c r="B308" s="75" t="str">
        <f>INDEX(SUM!D:D,MATCH(SUM!$F$3,SUM!B:B,0),0)</f>
        <v>P056</v>
      </c>
      <c r="C308" s="73">
        <v>102</v>
      </c>
      <c r="D308" s="71" t="s">
        <v>1018</v>
      </c>
      <c r="E308" s="74">
        <f t="shared" si="4"/>
        <v>2018</v>
      </c>
      <c r="F308" s="70" t="s">
        <v>1007</v>
      </c>
      <c r="G308" s="72" t="s">
        <v>17</v>
      </c>
      <c r="H308" s="72" t="s">
        <v>998</v>
      </c>
      <c r="I308" s="157">
        <f>'08'!I19</f>
        <v>0</v>
      </c>
    </row>
    <row r="309" spans="2:9" ht="13.5">
      <c r="B309" s="75" t="str">
        <f>INDEX(SUM!D:D,MATCH(SUM!$F$3,SUM!B:B,0),0)</f>
        <v>P056</v>
      </c>
      <c r="C309" s="73">
        <v>102</v>
      </c>
      <c r="D309" s="71" t="s">
        <v>1018</v>
      </c>
      <c r="E309" s="74">
        <f t="shared" si="4"/>
        <v>2018</v>
      </c>
      <c r="F309" s="70" t="s">
        <v>1008</v>
      </c>
      <c r="G309" s="72" t="s">
        <v>17</v>
      </c>
      <c r="H309" s="72" t="s">
        <v>998</v>
      </c>
      <c r="I309" s="157">
        <f>'08'!I20</f>
        <v>0</v>
      </c>
    </row>
    <row r="310" spans="2:9" ht="13.5">
      <c r="B310" s="75" t="str">
        <f>INDEX(SUM!D:D,MATCH(SUM!$F$3,SUM!B:B,0),0)</f>
        <v>P056</v>
      </c>
      <c r="C310" s="73">
        <v>102</v>
      </c>
      <c r="D310" s="71" t="s">
        <v>1018</v>
      </c>
      <c r="E310" s="74">
        <f t="shared" si="4"/>
        <v>2018</v>
      </c>
      <c r="F310" s="70" t="s">
        <v>1009</v>
      </c>
      <c r="G310" s="72" t="s">
        <v>17</v>
      </c>
      <c r="H310" s="72" t="s">
        <v>998</v>
      </c>
      <c r="I310" s="157">
        <f>'08'!I21</f>
        <v>0</v>
      </c>
    </row>
    <row r="311" spans="2:9" ht="13.5">
      <c r="B311" s="75" t="str">
        <f>INDEX(SUM!D:D,MATCH(SUM!$F$3,SUM!B:B,0),0)</f>
        <v>P056</v>
      </c>
      <c r="C311" s="73">
        <v>102</v>
      </c>
      <c r="D311" s="71" t="s">
        <v>1018</v>
      </c>
      <c r="E311" s="74">
        <f t="shared" si="4"/>
        <v>2018</v>
      </c>
      <c r="F311" s="70" t="s">
        <v>1010</v>
      </c>
      <c r="G311" s="72" t="s">
        <v>17</v>
      </c>
      <c r="H311" s="72" t="s">
        <v>998</v>
      </c>
      <c r="I311" s="157">
        <f>'08'!I22</f>
        <v>0</v>
      </c>
    </row>
    <row r="312" spans="2:9" ht="13.5">
      <c r="B312" s="75" t="str">
        <f>INDEX(SUM!D:D,MATCH(SUM!$F$3,SUM!B:B,0),0)</f>
        <v>P056</v>
      </c>
      <c r="C312" s="73">
        <v>102</v>
      </c>
      <c r="D312" s="71" t="s">
        <v>1018</v>
      </c>
      <c r="E312" s="74">
        <f t="shared" si="4"/>
        <v>2018</v>
      </c>
      <c r="F312" s="70" t="s">
        <v>1011</v>
      </c>
      <c r="G312" s="72" t="s">
        <v>17</v>
      </c>
      <c r="H312" s="72" t="s">
        <v>998</v>
      </c>
      <c r="I312" s="157">
        <f>'08'!I23</f>
        <v>0</v>
      </c>
    </row>
    <row r="313" spans="2:9" ht="13.5">
      <c r="B313" s="75" t="str">
        <f>INDEX(SUM!D:D,MATCH(SUM!$F$3,SUM!B:B,0),0)</f>
        <v>P056</v>
      </c>
      <c r="C313" s="73">
        <v>102</v>
      </c>
      <c r="D313" s="71" t="s">
        <v>1018</v>
      </c>
      <c r="E313" s="74">
        <f t="shared" si="4"/>
        <v>2018</v>
      </c>
      <c r="F313" s="70" t="s">
        <v>1012</v>
      </c>
      <c r="G313" s="72" t="s">
        <v>17</v>
      </c>
      <c r="H313" s="72" t="s">
        <v>998</v>
      </c>
      <c r="I313" s="157">
        <f>'08'!I24</f>
        <v>0</v>
      </c>
    </row>
    <row r="314" spans="2:9" ht="13.5">
      <c r="B314" s="75" t="str">
        <f>INDEX(SUM!D:D,MATCH(SUM!$F$3,SUM!B:B,0),0)</f>
        <v>P056</v>
      </c>
      <c r="C314" s="73">
        <v>102</v>
      </c>
      <c r="D314" s="71" t="s">
        <v>1018</v>
      </c>
      <c r="E314" s="74">
        <f t="shared" si="4"/>
        <v>2018</v>
      </c>
      <c r="F314" s="70" t="s">
        <v>1013</v>
      </c>
      <c r="G314" s="72" t="s">
        <v>17</v>
      </c>
      <c r="H314" s="72" t="s">
        <v>998</v>
      </c>
      <c r="I314" s="157">
        <f>'08'!I25</f>
        <v>0</v>
      </c>
    </row>
    <row r="315" spans="2:9" ht="13.5">
      <c r="B315" s="75" t="str">
        <f>INDEX(SUM!D:D,MATCH(SUM!$F$3,SUM!B:B,0),0)</f>
        <v>P056</v>
      </c>
      <c r="C315" s="73">
        <v>102</v>
      </c>
      <c r="D315" s="71" t="s">
        <v>1018</v>
      </c>
      <c r="E315" s="74">
        <f t="shared" si="4"/>
        <v>2018</v>
      </c>
      <c r="F315" s="70" t="s">
        <v>1014</v>
      </c>
      <c r="G315" s="72" t="s">
        <v>17</v>
      </c>
      <c r="H315" s="72" t="s">
        <v>998</v>
      </c>
      <c r="I315" s="157">
        <f>'08'!I26</f>
        <v>0</v>
      </c>
    </row>
    <row r="316" spans="2:9" ht="13.5">
      <c r="B316" s="75" t="str">
        <f>INDEX(SUM!D:D,MATCH(SUM!$F$3,SUM!B:B,0),0)</f>
        <v>P056</v>
      </c>
      <c r="C316" s="73">
        <v>102</v>
      </c>
      <c r="D316" s="71" t="s">
        <v>1018</v>
      </c>
      <c r="E316" s="74">
        <f t="shared" si="4"/>
        <v>2018</v>
      </c>
      <c r="F316" s="70" t="s">
        <v>1015</v>
      </c>
      <c r="G316" s="72" t="s">
        <v>17</v>
      </c>
      <c r="H316" s="72" t="s">
        <v>998</v>
      </c>
      <c r="I316" s="157">
        <f>'08'!I27</f>
        <v>0</v>
      </c>
    </row>
    <row r="317" spans="2:9" ht="13.5">
      <c r="B317" s="75" t="str">
        <f>INDEX(SUM!D:D,MATCH(SUM!$F$3,SUM!B:B,0),0)</f>
        <v>P056</v>
      </c>
      <c r="C317" s="73">
        <v>102</v>
      </c>
      <c r="D317" s="71" t="s">
        <v>1018</v>
      </c>
      <c r="E317" s="74">
        <f t="shared" si="4"/>
        <v>2018</v>
      </c>
      <c r="F317" s="70" t="s">
        <v>1016</v>
      </c>
      <c r="G317" s="72" t="s">
        <v>17</v>
      </c>
      <c r="H317" s="72" t="s">
        <v>998</v>
      </c>
      <c r="I317" s="157">
        <f>'08'!I28</f>
        <v>0</v>
      </c>
    </row>
    <row r="318" spans="2:9" ht="13.5">
      <c r="B318" s="75" t="str">
        <f>INDEX(SUM!D:D,MATCH(SUM!$F$3,SUM!B:B,0),0)</f>
        <v>P056</v>
      </c>
      <c r="C318" s="73">
        <v>102</v>
      </c>
      <c r="D318" s="71" t="s">
        <v>1018</v>
      </c>
      <c r="E318" s="74">
        <f t="shared" si="4"/>
        <v>2018</v>
      </c>
      <c r="F318" s="70" t="s">
        <v>1017</v>
      </c>
      <c r="G318" s="72" t="s">
        <v>17</v>
      </c>
      <c r="H318" s="72" t="s">
        <v>998</v>
      </c>
      <c r="I318" s="157">
        <f>'08'!I29</f>
        <v>0</v>
      </c>
    </row>
    <row r="319" spans="2:9" ht="13.5">
      <c r="B319" s="75" t="str">
        <f>INDEX(SUM!D:D,MATCH(SUM!$F$3,SUM!B:B,0),0)</f>
        <v>P056</v>
      </c>
      <c r="C319" s="73">
        <v>198</v>
      </c>
      <c r="D319" s="71" t="s">
        <v>1023</v>
      </c>
      <c r="E319" s="74">
        <f t="shared" si="4"/>
        <v>2018</v>
      </c>
      <c r="F319" s="70" t="s">
        <v>844</v>
      </c>
      <c r="G319" s="70"/>
      <c r="H319" s="72" t="s">
        <v>845</v>
      </c>
      <c r="I319" s="71" t="str">
        <f>'01'!F9</f>
        <v>ELIZABETE URBANO DE FREITAS</v>
      </c>
    </row>
    <row r="320" spans="2:9" ht="13.5">
      <c r="B320" s="75" t="str">
        <f>INDEX(SUM!D:D,MATCH(SUM!$F$3,SUM!B:B,0),0)</f>
        <v>P056</v>
      </c>
      <c r="C320" s="73">
        <v>198</v>
      </c>
      <c r="D320" s="71" t="s">
        <v>1023</v>
      </c>
      <c r="E320" s="74">
        <f t="shared" si="4"/>
        <v>2018</v>
      </c>
      <c r="F320" s="70" t="s">
        <v>846</v>
      </c>
      <c r="G320" s="70"/>
      <c r="H320" s="72" t="s">
        <v>847</v>
      </c>
      <c r="I320" s="71" t="str">
        <f>'01'!F10</f>
        <v>elizabeteufreitas@gmail.com</v>
      </c>
    </row>
    <row r="321" spans="2:9" ht="13.5">
      <c r="B321" s="75" t="str">
        <f>INDEX(SUM!D:D,MATCH(SUM!$F$3,SUM!B:B,0),0)</f>
        <v>P056</v>
      </c>
      <c r="C321" s="73">
        <v>198</v>
      </c>
      <c r="D321" s="71" t="s">
        <v>1023</v>
      </c>
      <c r="E321" s="74">
        <f t="shared" si="4"/>
        <v>2018</v>
      </c>
      <c r="F321" s="70" t="s">
        <v>848</v>
      </c>
      <c r="H321" s="72" t="s">
        <v>849</v>
      </c>
      <c r="I321" s="71">
        <f>'01'!F11</f>
        <v>8196079859</v>
      </c>
    </row>
    <row r="322" spans="2:9" ht="13.5">
      <c r="B322" s="75" t="str">
        <f>INDEX(SUM!D:D,MATCH(SUM!$F$3,SUM!B:B,0),0)</f>
        <v>P056</v>
      </c>
      <c r="C322" s="74">
        <v>112</v>
      </c>
      <c r="D322" s="71" t="s">
        <v>1063</v>
      </c>
      <c r="E322" s="74">
        <f t="shared" si="4"/>
        <v>2018</v>
      </c>
      <c r="F322" s="71" t="s">
        <v>1371</v>
      </c>
      <c r="G322" s="75" t="s">
        <v>17</v>
      </c>
      <c r="H322" s="72" t="s">
        <v>1077</v>
      </c>
      <c r="I322" s="76">
        <f>'09'!D24</f>
        <v>582.75</v>
      </c>
    </row>
    <row r="323" spans="2:9" ht="13.5">
      <c r="B323" s="75" t="str">
        <f>INDEX(SUM!D:D,MATCH(SUM!$F$3,SUM!B:B,0),0)</f>
        <v>P056</v>
      </c>
      <c r="C323" s="74">
        <v>112</v>
      </c>
      <c r="D323" s="71" t="s">
        <v>1063</v>
      </c>
      <c r="E323" s="74">
        <f t="shared" si="4"/>
        <v>2018</v>
      </c>
      <c r="F323" s="71" t="s">
        <v>1372</v>
      </c>
      <c r="G323" s="75" t="s">
        <v>17</v>
      </c>
      <c r="H323" s="72" t="s">
        <v>1078</v>
      </c>
      <c r="I323" s="76">
        <f>'09'!D25</f>
        <v>582.75</v>
      </c>
    </row>
    <row r="324" spans="2:9" ht="13.5">
      <c r="B324" s="75" t="str">
        <f>INDEX(SUM!D:D,MATCH(SUM!$F$3,SUM!B:B,0),0)</f>
        <v>P056</v>
      </c>
      <c r="C324" s="74">
        <v>112</v>
      </c>
      <c r="D324" s="71" t="s">
        <v>1063</v>
      </c>
      <c r="E324" s="74">
        <f t="shared" si="4"/>
        <v>2018</v>
      </c>
      <c r="F324" s="71" t="s">
        <v>1373</v>
      </c>
      <c r="G324" s="75" t="s">
        <v>17</v>
      </c>
      <c r="H324" s="72" t="s">
        <v>1079</v>
      </c>
      <c r="I324" s="76">
        <f>'09'!D26</f>
        <v>582.75</v>
      </c>
    </row>
    <row r="325" spans="2:9" ht="13.5">
      <c r="B325" s="75" t="str">
        <f>INDEX(SUM!D:D,MATCH(SUM!$F$3,SUM!B:B,0),0)</f>
        <v>P056</v>
      </c>
      <c r="C325" s="74">
        <v>112</v>
      </c>
      <c r="D325" s="71" t="s">
        <v>1063</v>
      </c>
      <c r="E325" s="74">
        <f t="shared" si="4"/>
        <v>2018</v>
      </c>
      <c r="F325" s="71" t="s">
        <v>1374</v>
      </c>
      <c r="G325" s="75" t="s">
        <v>17</v>
      </c>
      <c r="H325" s="72" t="s">
        <v>1080</v>
      </c>
      <c r="I325" s="76">
        <f>'09'!D27</f>
        <v>665.69</v>
      </c>
    </row>
    <row r="326" spans="2:9" ht="13.5">
      <c r="B326" s="75" t="str">
        <f>INDEX(SUM!D:D,MATCH(SUM!$F$3,SUM!B:B,0),0)</f>
        <v>P056</v>
      </c>
      <c r="C326" s="74">
        <v>112</v>
      </c>
      <c r="D326" s="71" t="s">
        <v>1063</v>
      </c>
      <c r="E326" s="74">
        <f t="shared" si="4"/>
        <v>2018</v>
      </c>
      <c r="F326" s="71" t="s">
        <v>1375</v>
      </c>
      <c r="G326" s="75" t="s">
        <v>17</v>
      </c>
      <c r="H326" s="72" t="s">
        <v>1081</v>
      </c>
      <c r="I326" s="76">
        <f>'09'!D28</f>
        <v>665.69</v>
      </c>
    </row>
    <row r="327" spans="2:9" ht="13.5">
      <c r="B327" s="75" t="str">
        <f>INDEX(SUM!D:D,MATCH(SUM!$F$3,SUM!B:B,0),0)</f>
        <v>P056</v>
      </c>
      <c r="C327" s="74">
        <v>112</v>
      </c>
      <c r="D327" s="71" t="s">
        <v>1063</v>
      </c>
      <c r="E327" s="74">
        <f aca="true" t="shared" si="5" ref="E327:E390">E326</f>
        <v>2018</v>
      </c>
      <c r="F327" s="71" t="s">
        <v>1376</v>
      </c>
      <c r="G327" s="75" t="s">
        <v>17</v>
      </c>
      <c r="H327" s="72" t="s">
        <v>1082</v>
      </c>
      <c r="I327" s="76">
        <f>'09'!D29</f>
        <v>665.69</v>
      </c>
    </row>
    <row r="328" spans="2:9" ht="13.5">
      <c r="B328" s="75" t="str">
        <f>INDEX(SUM!D:D,MATCH(SUM!$F$3,SUM!B:B,0),0)</f>
        <v>P056</v>
      </c>
      <c r="C328" s="74">
        <v>112</v>
      </c>
      <c r="D328" s="71" t="s">
        <v>1063</v>
      </c>
      <c r="E328" s="74">
        <f t="shared" si="5"/>
        <v>2018</v>
      </c>
      <c r="F328" s="71" t="s">
        <v>1377</v>
      </c>
      <c r="G328" s="75" t="s">
        <v>17</v>
      </c>
      <c r="H328" s="72" t="s">
        <v>1083</v>
      </c>
      <c r="I328" s="76">
        <f>'09'!D30</f>
        <v>665.69</v>
      </c>
    </row>
    <row r="329" spans="2:9" ht="13.5">
      <c r="B329" s="75" t="str">
        <f>INDEX(SUM!D:D,MATCH(SUM!$F$3,SUM!B:B,0),0)</f>
        <v>P056</v>
      </c>
      <c r="C329" s="74">
        <v>112</v>
      </c>
      <c r="D329" s="71" t="s">
        <v>1063</v>
      </c>
      <c r="E329" s="74">
        <f t="shared" si="5"/>
        <v>2018</v>
      </c>
      <c r="F329" s="71" t="s">
        <v>1378</v>
      </c>
      <c r="G329" s="75" t="s">
        <v>17</v>
      </c>
      <c r="H329" s="72" t="s">
        <v>1084</v>
      </c>
      <c r="I329" s="76">
        <f>'09'!D31</f>
        <v>665.69</v>
      </c>
    </row>
    <row r="330" spans="2:9" ht="13.5">
      <c r="B330" s="75" t="str">
        <f>INDEX(SUM!D:D,MATCH(SUM!$F$3,SUM!B:B,0),0)</f>
        <v>P056</v>
      </c>
      <c r="C330" s="74">
        <v>112</v>
      </c>
      <c r="D330" s="71" t="s">
        <v>1063</v>
      </c>
      <c r="E330" s="74">
        <f t="shared" si="5"/>
        <v>2018</v>
      </c>
      <c r="F330" s="71" t="s">
        <v>1379</v>
      </c>
      <c r="G330" s="75" t="s">
        <v>17</v>
      </c>
      <c r="H330" s="72" t="s">
        <v>1085</v>
      </c>
      <c r="I330" s="76">
        <f>'09'!D32</f>
        <v>665.69</v>
      </c>
    </row>
    <row r="331" spans="2:9" ht="13.5">
      <c r="B331" s="75" t="str">
        <f>INDEX(SUM!D:D,MATCH(SUM!$F$3,SUM!B:B,0),0)</f>
        <v>P056</v>
      </c>
      <c r="C331" s="74">
        <v>112</v>
      </c>
      <c r="D331" s="71" t="s">
        <v>1063</v>
      </c>
      <c r="E331" s="74">
        <f t="shared" si="5"/>
        <v>2018</v>
      </c>
      <c r="F331" s="71" t="s">
        <v>1380</v>
      </c>
      <c r="G331" s="75" t="s">
        <v>17</v>
      </c>
      <c r="H331" s="72" t="s">
        <v>1086</v>
      </c>
      <c r="I331" s="76">
        <f>'09'!D33</f>
        <v>665.69</v>
      </c>
    </row>
    <row r="332" spans="2:9" ht="13.5">
      <c r="B332" s="75" t="str">
        <f>INDEX(SUM!D:D,MATCH(SUM!$F$3,SUM!B:B,0),0)</f>
        <v>P056</v>
      </c>
      <c r="C332" s="74">
        <v>112</v>
      </c>
      <c r="D332" s="71" t="s">
        <v>1063</v>
      </c>
      <c r="E332" s="74">
        <f t="shared" si="5"/>
        <v>2018</v>
      </c>
      <c r="F332" s="71" t="s">
        <v>1381</v>
      </c>
      <c r="G332" s="75" t="s">
        <v>17</v>
      </c>
      <c r="H332" s="72" t="s">
        <v>1087</v>
      </c>
      <c r="I332" s="76">
        <f>'09'!D34</f>
        <v>665.69</v>
      </c>
    </row>
    <row r="333" spans="2:9" ht="13.5">
      <c r="B333" s="75" t="str">
        <f>INDEX(SUM!D:D,MATCH(SUM!$F$3,SUM!B:B,0),0)</f>
        <v>P056</v>
      </c>
      <c r="C333" s="74">
        <v>112</v>
      </c>
      <c r="D333" s="71" t="s">
        <v>1063</v>
      </c>
      <c r="E333" s="74">
        <f t="shared" si="5"/>
        <v>2018</v>
      </c>
      <c r="F333" s="71" t="s">
        <v>1382</v>
      </c>
      <c r="G333" s="75" t="s">
        <v>17</v>
      </c>
      <c r="H333" s="72" t="s">
        <v>1088</v>
      </c>
      <c r="I333" s="76">
        <f>'09'!D35</f>
        <v>665.69</v>
      </c>
    </row>
    <row r="334" spans="2:9" ht="13.5">
      <c r="B334" s="75" t="str">
        <f>INDEX(SUM!D:D,MATCH(SUM!$F$3,SUM!B:B,0),0)</f>
        <v>P056</v>
      </c>
      <c r="C334" s="74">
        <v>112</v>
      </c>
      <c r="D334" s="71" t="s">
        <v>1063</v>
      </c>
      <c r="E334" s="74">
        <f t="shared" si="5"/>
        <v>2018</v>
      </c>
      <c r="F334" s="71" t="s">
        <v>1383</v>
      </c>
      <c r="G334" s="75" t="s">
        <v>17</v>
      </c>
      <c r="H334" s="72" t="s">
        <v>1089</v>
      </c>
      <c r="I334" s="76">
        <f>'09'!D36</f>
        <v>680.54</v>
      </c>
    </row>
    <row r="335" spans="2:9" ht="13.5">
      <c r="B335" s="75" t="str">
        <f>INDEX(SUM!D:D,MATCH(SUM!$F$3,SUM!B:B,0),0)</f>
        <v>P056</v>
      </c>
      <c r="C335" s="74">
        <v>112</v>
      </c>
      <c r="D335" s="71" t="s">
        <v>1063</v>
      </c>
      <c r="E335" s="74">
        <f t="shared" si="5"/>
        <v>2018</v>
      </c>
      <c r="F335" s="71" t="s">
        <v>1384</v>
      </c>
      <c r="G335" s="75" t="s">
        <v>17</v>
      </c>
      <c r="H335" s="72" t="s">
        <v>1090</v>
      </c>
      <c r="I335" s="76">
        <f>'09'!E24</f>
        <v>582.75</v>
      </c>
    </row>
    <row r="336" spans="2:9" ht="13.5">
      <c r="B336" s="75" t="str">
        <f>INDEX(SUM!D:D,MATCH(SUM!$F$3,SUM!B:B,0),0)</f>
        <v>P056</v>
      </c>
      <c r="C336" s="74">
        <v>112</v>
      </c>
      <c r="D336" s="71" t="s">
        <v>1063</v>
      </c>
      <c r="E336" s="74">
        <f t="shared" si="5"/>
        <v>2018</v>
      </c>
      <c r="F336" s="71" t="s">
        <v>1385</v>
      </c>
      <c r="G336" s="75" t="s">
        <v>17</v>
      </c>
      <c r="H336" s="72" t="s">
        <v>1091</v>
      </c>
      <c r="I336" s="76">
        <f>'09'!E25</f>
        <v>582.75</v>
      </c>
    </row>
    <row r="337" spans="2:9" ht="13.5">
      <c r="B337" s="75" t="str">
        <f>INDEX(SUM!D:D,MATCH(SUM!$F$3,SUM!B:B,0),0)</f>
        <v>P056</v>
      </c>
      <c r="C337" s="74">
        <v>112</v>
      </c>
      <c r="D337" s="71" t="s">
        <v>1063</v>
      </c>
      <c r="E337" s="74">
        <f t="shared" si="5"/>
        <v>2018</v>
      </c>
      <c r="F337" s="71" t="s">
        <v>1386</v>
      </c>
      <c r="G337" s="75" t="s">
        <v>17</v>
      </c>
      <c r="H337" s="72" t="s">
        <v>1092</v>
      </c>
      <c r="I337" s="76">
        <f>'09'!E26</f>
        <v>582.75</v>
      </c>
    </row>
    <row r="338" spans="2:9" ht="13.5">
      <c r="B338" s="75" t="str">
        <f>INDEX(SUM!D:D,MATCH(SUM!$F$3,SUM!B:B,0),0)</f>
        <v>P056</v>
      </c>
      <c r="C338" s="74">
        <v>112</v>
      </c>
      <c r="D338" s="71" t="s">
        <v>1063</v>
      </c>
      <c r="E338" s="74">
        <f t="shared" si="5"/>
        <v>2018</v>
      </c>
      <c r="F338" s="71" t="s">
        <v>1387</v>
      </c>
      <c r="G338" s="75" t="s">
        <v>17</v>
      </c>
      <c r="H338" s="72" t="s">
        <v>1093</v>
      </c>
      <c r="I338" s="76">
        <f>'09'!E27</f>
        <v>665.69</v>
      </c>
    </row>
    <row r="339" spans="2:9" ht="13.5">
      <c r="B339" s="75" t="str">
        <f>INDEX(SUM!D:D,MATCH(SUM!$F$3,SUM!B:B,0),0)</f>
        <v>P056</v>
      </c>
      <c r="C339" s="74">
        <v>112</v>
      </c>
      <c r="D339" s="71" t="s">
        <v>1063</v>
      </c>
      <c r="E339" s="74">
        <f t="shared" si="5"/>
        <v>2018</v>
      </c>
      <c r="F339" s="71" t="s">
        <v>1388</v>
      </c>
      <c r="G339" s="75" t="s">
        <v>17</v>
      </c>
      <c r="H339" s="72" t="s">
        <v>1094</v>
      </c>
      <c r="I339" s="76">
        <f>'09'!E28</f>
        <v>665.69</v>
      </c>
    </row>
    <row r="340" spans="2:9" ht="13.5">
      <c r="B340" s="75" t="str">
        <f>INDEX(SUM!D:D,MATCH(SUM!$F$3,SUM!B:B,0),0)</f>
        <v>P056</v>
      </c>
      <c r="C340" s="74">
        <v>112</v>
      </c>
      <c r="D340" s="71" t="s">
        <v>1063</v>
      </c>
      <c r="E340" s="74">
        <f t="shared" si="5"/>
        <v>2018</v>
      </c>
      <c r="F340" s="71" t="s">
        <v>1389</v>
      </c>
      <c r="G340" s="75" t="s">
        <v>17</v>
      </c>
      <c r="H340" s="72" t="s">
        <v>1095</v>
      </c>
      <c r="I340" s="76">
        <f>'09'!E29</f>
        <v>665.69</v>
      </c>
    </row>
    <row r="341" spans="2:9" ht="13.5">
      <c r="B341" s="75" t="str">
        <f>INDEX(SUM!D:D,MATCH(SUM!$F$3,SUM!B:B,0),0)</f>
        <v>P056</v>
      </c>
      <c r="C341" s="74">
        <v>112</v>
      </c>
      <c r="D341" s="71" t="s">
        <v>1063</v>
      </c>
      <c r="E341" s="74">
        <f t="shared" si="5"/>
        <v>2018</v>
      </c>
      <c r="F341" s="71" t="s">
        <v>1390</v>
      </c>
      <c r="G341" s="75" t="s">
        <v>17</v>
      </c>
      <c r="H341" s="72" t="s">
        <v>1096</v>
      </c>
      <c r="I341" s="76">
        <f>'09'!E30</f>
        <v>665.69</v>
      </c>
    </row>
    <row r="342" spans="2:9" ht="13.5">
      <c r="B342" s="75" t="str">
        <f>INDEX(SUM!D:D,MATCH(SUM!$F$3,SUM!B:B,0),0)</f>
        <v>P056</v>
      </c>
      <c r="C342" s="74">
        <v>112</v>
      </c>
      <c r="D342" s="71" t="s">
        <v>1063</v>
      </c>
      <c r="E342" s="74">
        <f t="shared" si="5"/>
        <v>2018</v>
      </c>
      <c r="F342" s="71" t="s">
        <v>1391</v>
      </c>
      <c r="G342" s="75" t="s">
        <v>17</v>
      </c>
      <c r="H342" s="72" t="s">
        <v>1097</v>
      </c>
      <c r="I342" s="76">
        <f>'09'!E31</f>
        <v>665.69</v>
      </c>
    </row>
    <row r="343" spans="2:9" ht="13.5">
      <c r="B343" s="75" t="str">
        <f>INDEX(SUM!D:D,MATCH(SUM!$F$3,SUM!B:B,0),0)</f>
        <v>P056</v>
      </c>
      <c r="C343" s="74">
        <v>112</v>
      </c>
      <c r="D343" s="71" t="s">
        <v>1063</v>
      </c>
      <c r="E343" s="74">
        <f t="shared" si="5"/>
        <v>2018</v>
      </c>
      <c r="F343" s="71" t="s">
        <v>1392</v>
      </c>
      <c r="G343" s="75" t="s">
        <v>17</v>
      </c>
      <c r="H343" s="72" t="s">
        <v>1098</v>
      </c>
      <c r="I343" s="76">
        <f>'09'!E32</f>
        <v>665.69</v>
      </c>
    </row>
    <row r="344" spans="2:9" ht="13.5">
      <c r="B344" s="75" t="str">
        <f>INDEX(SUM!D:D,MATCH(SUM!$F$3,SUM!B:B,0),0)</f>
        <v>P056</v>
      </c>
      <c r="C344" s="74">
        <v>112</v>
      </c>
      <c r="D344" s="71" t="s">
        <v>1063</v>
      </c>
      <c r="E344" s="74">
        <f t="shared" si="5"/>
        <v>2018</v>
      </c>
      <c r="F344" s="71" t="s">
        <v>1393</v>
      </c>
      <c r="G344" s="75" t="s">
        <v>17</v>
      </c>
      <c r="H344" s="72" t="s">
        <v>1099</v>
      </c>
      <c r="I344" s="76">
        <f>'09'!E33</f>
        <v>665.69</v>
      </c>
    </row>
    <row r="345" spans="2:9" ht="13.5">
      <c r="B345" s="75" t="str">
        <f>INDEX(SUM!D:D,MATCH(SUM!$F$3,SUM!B:B,0),0)</f>
        <v>P056</v>
      </c>
      <c r="C345" s="74">
        <v>112</v>
      </c>
      <c r="D345" s="71" t="s">
        <v>1063</v>
      </c>
      <c r="E345" s="74">
        <f t="shared" si="5"/>
        <v>2018</v>
      </c>
      <c r="F345" s="71" t="s">
        <v>1394</v>
      </c>
      <c r="G345" s="75" t="s">
        <v>17</v>
      </c>
      <c r="H345" s="72" t="s">
        <v>1100</v>
      </c>
      <c r="I345" s="76">
        <f>'09'!E34</f>
        <v>665.69</v>
      </c>
    </row>
    <row r="346" spans="2:9" ht="13.5">
      <c r="B346" s="75" t="str">
        <f>INDEX(SUM!D:D,MATCH(SUM!$F$3,SUM!B:B,0),0)</f>
        <v>P056</v>
      </c>
      <c r="C346" s="74">
        <v>112</v>
      </c>
      <c r="D346" s="71" t="s">
        <v>1063</v>
      </c>
      <c r="E346" s="74">
        <f t="shared" si="5"/>
        <v>2018</v>
      </c>
      <c r="F346" s="71" t="s">
        <v>1395</v>
      </c>
      <c r="G346" s="75" t="s">
        <v>17</v>
      </c>
      <c r="H346" s="72" t="s">
        <v>1101</v>
      </c>
      <c r="I346" s="76">
        <f>'09'!E35</f>
        <v>665.69</v>
      </c>
    </row>
    <row r="347" spans="2:9" ht="13.5">
      <c r="B347" s="75" t="str">
        <f>INDEX(SUM!D:D,MATCH(SUM!$F$3,SUM!B:B,0),0)</f>
        <v>P056</v>
      </c>
      <c r="C347" s="74">
        <v>112</v>
      </c>
      <c r="D347" s="71" t="s">
        <v>1063</v>
      </c>
      <c r="E347" s="74">
        <f t="shared" si="5"/>
        <v>2018</v>
      </c>
      <c r="F347" s="71" t="s">
        <v>1396</v>
      </c>
      <c r="G347" s="75" t="s">
        <v>17</v>
      </c>
      <c r="H347" s="72" t="s">
        <v>1102</v>
      </c>
      <c r="I347" s="76">
        <f>'09'!E36</f>
        <v>680.54</v>
      </c>
    </row>
    <row r="348" spans="2:9" ht="13.5">
      <c r="B348" s="75" t="str">
        <f>INDEX(SUM!D:D,MATCH(SUM!$F$3,SUM!B:B,0),0)</f>
        <v>P056</v>
      </c>
      <c r="C348" s="74">
        <v>112</v>
      </c>
      <c r="D348" s="71" t="s">
        <v>1063</v>
      </c>
      <c r="E348" s="74">
        <f t="shared" si="5"/>
        <v>2018</v>
      </c>
      <c r="F348" s="71" t="s">
        <v>1410</v>
      </c>
      <c r="G348" s="75" t="s">
        <v>17</v>
      </c>
      <c r="H348" s="72" t="s">
        <v>1166</v>
      </c>
      <c r="I348" s="76">
        <f>'09'!F24</f>
        <v>582.75</v>
      </c>
    </row>
    <row r="349" spans="2:9" ht="13.5">
      <c r="B349" s="75" t="str">
        <f>INDEX(SUM!D:D,MATCH(SUM!$F$3,SUM!B:B,0),0)</f>
        <v>P056</v>
      </c>
      <c r="C349" s="74">
        <v>112</v>
      </c>
      <c r="D349" s="71" t="s">
        <v>1063</v>
      </c>
      <c r="E349" s="74">
        <f t="shared" si="5"/>
        <v>2018</v>
      </c>
      <c r="F349" s="71" t="s">
        <v>1411</v>
      </c>
      <c r="G349" s="75" t="s">
        <v>17</v>
      </c>
      <c r="H349" s="72" t="s">
        <v>1167</v>
      </c>
      <c r="I349" s="76">
        <f>'09'!F25</f>
        <v>582.75</v>
      </c>
    </row>
    <row r="350" spans="2:9" ht="13.5">
      <c r="B350" s="75" t="str">
        <f>INDEX(SUM!D:D,MATCH(SUM!$F$3,SUM!B:B,0),0)</f>
        <v>P056</v>
      </c>
      <c r="C350" s="74">
        <v>112</v>
      </c>
      <c r="D350" s="71" t="s">
        <v>1063</v>
      </c>
      <c r="E350" s="74">
        <f t="shared" si="5"/>
        <v>2018</v>
      </c>
      <c r="F350" s="71" t="s">
        <v>1412</v>
      </c>
      <c r="G350" s="75" t="s">
        <v>17</v>
      </c>
      <c r="H350" s="72" t="s">
        <v>1168</v>
      </c>
      <c r="I350" s="76">
        <f>'09'!F26</f>
        <v>582.75</v>
      </c>
    </row>
    <row r="351" spans="2:9" ht="13.5">
      <c r="B351" s="75" t="str">
        <f>INDEX(SUM!D:D,MATCH(SUM!$F$3,SUM!B:B,0),0)</f>
        <v>P056</v>
      </c>
      <c r="C351" s="74">
        <v>112</v>
      </c>
      <c r="D351" s="71" t="s">
        <v>1063</v>
      </c>
      <c r="E351" s="74">
        <f t="shared" si="5"/>
        <v>2018</v>
      </c>
      <c r="F351" s="71" t="s">
        <v>1413</v>
      </c>
      <c r="G351" s="75" t="s">
        <v>17</v>
      </c>
      <c r="H351" s="72" t="s">
        <v>1169</v>
      </c>
      <c r="I351" s="76">
        <f>'09'!F27</f>
        <v>665.69</v>
      </c>
    </row>
    <row r="352" spans="2:9" ht="13.5">
      <c r="B352" s="75" t="str">
        <f>INDEX(SUM!D:D,MATCH(SUM!$F$3,SUM!B:B,0),0)</f>
        <v>P056</v>
      </c>
      <c r="C352" s="74">
        <v>112</v>
      </c>
      <c r="D352" s="71" t="s">
        <v>1063</v>
      </c>
      <c r="E352" s="74">
        <f t="shared" si="5"/>
        <v>2018</v>
      </c>
      <c r="F352" s="71" t="s">
        <v>1414</v>
      </c>
      <c r="G352" s="75" t="s">
        <v>17</v>
      </c>
      <c r="H352" s="72" t="s">
        <v>1170</v>
      </c>
      <c r="I352" s="76">
        <f>'09'!F28</f>
        <v>665.69</v>
      </c>
    </row>
    <row r="353" spans="2:9" ht="13.5">
      <c r="B353" s="75" t="str">
        <f>INDEX(SUM!D:D,MATCH(SUM!$F$3,SUM!B:B,0),0)</f>
        <v>P056</v>
      </c>
      <c r="C353" s="74">
        <v>112</v>
      </c>
      <c r="D353" s="71" t="s">
        <v>1063</v>
      </c>
      <c r="E353" s="74">
        <f t="shared" si="5"/>
        <v>2018</v>
      </c>
      <c r="F353" s="71" t="s">
        <v>1415</v>
      </c>
      <c r="G353" s="75" t="s">
        <v>17</v>
      </c>
      <c r="H353" s="72" t="s">
        <v>1171</v>
      </c>
      <c r="I353" s="76">
        <f>'09'!F29</f>
        <v>665.69</v>
      </c>
    </row>
    <row r="354" spans="2:9" ht="13.5">
      <c r="B354" s="75" t="str">
        <f>INDEX(SUM!D:D,MATCH(SUM!$F$3,SUM!B:B,0),0)</f>
        <v>P056</v>
      </c>
      <c r="C354" s="74">
        <v>112</v>
      </c>
      <c r="D354" s="71" t="s">
        <v>1063</v>
      </c>
      <c r="E354" s="74">
        <f t="shared" si="5"/>
        <v>2018</v>
      </c>
      <c r="F354" s="71" t="s">
        <v>1416</v>
      </c>
      <c r="G354" s="75" t="s">
        <v>17</v>
      </c>
      <c r="H354" s="72" t="s">
        <v>1172</v>
      </c>
      <c r="I354" s="76">
        <f>'09'!F30</f>
        <v>665.69</v>
      </c>
    </row>
    <row r="355" spans="2:9" ht="13.5">
      <c r="B355" s="75" t="str">
        <f>INDEX(SUM!D:D,MATCH(SUM!$F$3,SUM!B:B,0),0)</f>
        <v>P056</v>
      </c>
      <c r="C355" s="74">
        <v>112</v>
      </c>
      <c r="D355" s="71" t="s">
        <v>1063</v>
      </c>
      <c r="E355" s="74">
        <f t="shared" si="5"/>
        <v>2018</v>
      </c>
      <c r="F355" s="71" t="s">
        <v>1417</v>
      </c>
      <c r="G355" s="75" t="s">
        <v>17</v>
      </c>
      <c r="H355" s="72" t="s">
        <v>1173</v>
      </c>
      <c r="I355" s="76">
        <f>'09'!F31</f>
        <v>665.69</v>
      </c>
    </row>
    <row r="356" spans="2:9" ht="13.5">
      <c r="B356" s="75" t="str">
        <f>INDEX(SUM!D:D,MATCH(SUM!$F$3,SUM!B:B,0),0)</f>
        <v>P056</v>
      </c>
      <c r="C356" s="74">
        <v>112</v>
      </c>
      <c r="D356" s="71" t="s">
        <v>1063</v>
      </c>
      <c r="E356" s="74">
        <f t="shared" si="5"/>
        <v>2018</v>
      </c>
      <c r="F356" s="71" t="s">
        <v>1418</v>
      </c>
      <c r="G356" s="75" t="s">
        <v>17</v>
      </c>
      <c r="H356" s="72" t="s">
        <v>1174</v>
      </c>
      <c r="I356" s="76">
        <f>'09'!F32</f>
        <v>665.69</v>
      </c>
    </row>
    <row r="357" spans="2:9" ht="13.5">
      <c r="B357" s="75" t="str">
        <f>INDEX(SUM!D:D,MATCH(SUM!$F$3,SUM!B:B,0),0)</f>
        <v>P056</v>
      </c>
      <c r="C357" s="74">
        <v>112</v>
      </c>
      <c r="D357" s="71" t="s">
        <v>1063</v>
      </c>
      <c r="E357" s="74">
        <f t="shared" si="5"/>
        <v>2018</v>
      </c>
      <c r="F357" s="71" t="s">
        <v>1419</v>
      </c>
      <c r="G357" s="75" t="s">
        <v>17</v>
      </c>
      <c r="H357" s="72" t="s">
        <v>1175</v>
      </c>
      <c r="I357" s="76">
        <f>'09'!F33</f>
        <v>665.69</v>
      </c>
    </row>
    <row r="358" spans="2:9" ht="13.5">
      <c r="B358" s="75" t="str">
        <f>INDEX(SUM!D:D,MATCH(SUM!$F$3,SUM!B:B,0),0)</f>
        <v>P056</v>
      </c>
      <c r="C358" s="74">
        <v>112</v>
      </c>
      <c r="D358" s="71" t="s">
        <v>1063</v>
      </c>
      <c r="E358" s="74">
        <f t="shared" si="5"/>
        <v>2018</v>
      </c>
      <c r="F358" s="71" t="s">
        <v>1420</v>
      </c>
      <c r="G358" s="75" t="s">
        <v>17</v>
      </c>
      <c r="H358" s="72" t="s">
        <v>1176</v>
      </c>
      <c r="I358" s="76">
        <f>'09'!F34</f>
        <v>665.69</v>
      </c>
    </row>
    <row r="359" spans="2:9" ht="13.5">
      <c r="B359" s="75" t="str">
        <f>INDEX(SUM!D:D,MATCH(SUM!$F$3,SUM!B:B,0),0)</f>
        <v>P056</v>
      </c>
      <c r="C359" s="74">
        <v>112</v>
      </c>
      <c r="D359" s="71" t="s">
        <v>1063</v>
      </c>
      <c r="E359" s="74">
        <f t="shared" si="5"/>
        <v>2018</v>
      </c>
      <c r="F359" s="71" t="s">
        <v>1421</v>
      </c>
      <c r="G359" s="75" t="s">
        <v>17</v>
      </c>
      <c r="H359" s="72" t="s">
        <v>1177</v>
      </c>
      <c r="I359" s="76">
        <f>'09'!F35</f>
        <v>665.69</v>
      </c>
    </row>
    <row r="360" spans="2:9" ht="13.5">
      <c r="B360" s="75" t="str">
        <f>INDEX(SUM!D:D,MATCH(SUM!$F$3,SUM!B:B,0),0)</f>
        <v>P056</v>
      </c>
      <c r="C360" s="74">
        <v>112</v>
      </c>
      <c r="D360" s="71" t="s">
        <v>1063</v>
      </c>
      <c r="E360" s="74">
        <f t="shared" si="5"/>
        <v>2018</v>
      </c>
      <c r="F360" s="71" t="s">
        <v>1422</v>
      </c>
      <c r="G360" s="75" t="s">
        <v>17</v>
      </c>
      <c r="H360" s="72" t="s">
        <v>1178</v>
      </c>
      <c r="I360" s="76">
        <f>'09'!F36</f>
        <v>680.54</v>
      </c>
    </row>
    <row r="361" spans="2:9" ht="13.5">
      <c r="B361" s="75" t="str">
        <f>INDEX(SUM!D:D,MATCH(SUM!$F$3,SUM!B:B,0),0)</f>
        <v>P056</v>
      </c>
      <c r="C361" s="74">
        <v>112</v>
      </c>
      <c r="D361" s="71" t="s">
        <v>1063</v>
      </c>
      <c r="E361" s="74">
        <f t="shared" si="5"/>
        <v>2018</v>
      </c>
      <c r="F361" s="71" t="s">
        <v>1397</v>
      </c>
      <c r="G361" s="75" t="s">
        <v>17</v>
      </c>
      <c r="H361" s="72" t="s">
        <v>1179</v>
      </c>
      <c r="I361" s="76">
        <f>'09'!G24</f>
        <v>582.75</v>
      </c>
    </row>
    <row r="362" spans="2:9" ht="13.5">
      <c r="B362" s="75" t="str">
        <f>INDEX(SUM!D:D,MATCH(SUM!$F$3,SUM!B:B,0),0)</f>
        <v>P056</v>
      </c>
      <c r="C362" s="74">
        <v>112</v>
      </c>
      <c r="D362" s="71" t="s">
        <v>1063</v>
      </c>
      <c r="E362" s="74">
        <f t="shared" si="5"/>
        <v>2018</v>
      </c>
      <c r="F362" s="71" t="s">
        <v>1398</v>
      </c>
      <c r="G362" s="75" t="s">
        <v>17</v>
      </c>
      <c r="H362" s="72" t="s">
        <v>1180</v>
      </c>
      <c r="I362" s="76">
        <f>'09'!G25</f>
        <v>582.75</v>
      </c>
    </row>
    <row r="363" spans="2:9" ht="13.5">
      <c r="B363" s="75" t="str">
        <f>INDEX(SUM!D:D,MATCH(SUM!$F$3,SUM!B:B,0),0)</f>
        <v>P056</v>
      </c>
      <c r="C363" s="74">
        <v>112</v>
      </c>
      <c r="D363" s="71" t="s">
        <v>1063</v>
      </c>
      <c r="E363" s="74">
        <f t="shared" si="5"/>
        <v>2018</v>
      </c>
      <c r="F363" s="71" t="s">
        <v>1399</v>
      </c>
      <c r="G363" s="75" t="s">
        <v>17</v>
      </c>
      <c r="H363" s="72" t="s">
        <v>1181</v>
      </c>
      <c r="I363" s="76">
        <f>'09'!G26</f>
        <v>582.75</v>
      </c>
    </row>
    <row r="364" spans="2:9" ht="13.5">
      <c r="B364" s="75" t="str">
        <f>INDEX(SUM!D:D,MATCH(SUM!$F$3,SUM!B:B,0),0)</f>
        <v>P056</v>
      </c>
      <c r="C364" s="74">
        <v>112</v>
      </c>
      <c r="D364" s="71" t="s">
        <v>1063</v>
      </c>
      <c r="E364" s="74">
        <f t="shared" si="5"/>
        <v>2018</v>
      </c>
      <c r="F364" s="71" t="s">
        <v>1400</v>
      </c>
      <c r="G364" s="75" t="s">
        <v>17</v>
      </c>
      <c r="H364" s="72" t="s">
        <v>1182</v>
      </c>
      <c r="I364" s="76">
        <f>'09'!G27</f>
        <v>665.69</v>
      </c>
    </row>
    <row r="365" spans="2:9" ht="13.5">
      <c r="B365" s="75" t="str">
        <f>INDEX(SUM!D:D,MATCH(SUM!$F$3,SUM!B:B,0),0)</f>
        <v>P056</v>
      </c>
      <c r="C365" s="74">
        <v>112</v>
      </c>
      <c r="D365" s="71" t="s">
        <v>1063</v>
      </c>
      <c r="E365" s="74">
        <f t="shared" si="5"/>
        <v>2018</v>
      </c>
      <c r="F365" s="71" t="s">
        <v>1401</v>
      </c>
      <c r="G365" s="75" t="s">
        <v>17</v>
      </c>
      <c r="H365" s="72" t="s">
        <v>1183</v>
      </c>
      <c r="I365" s="76">
        <f>'09'!G28</f>
        <v>665.69</v>
      </c>
    </row>
    <row r="366" spans="2:9" ht="13.5">
      <c r="B366" s="75" t="str">
        <f>INDEX(SUM!D:D,MATCH(SUM!$F$3,SUM!B:B,0),0)</f>
        <v>P056</v>
      </c>
      <c r="C366" s="74">
        <v>112</v>
      </c>
      <c r="D366" s="71" t="s">
        <v>1063</v>
      </c>
      <c r="E366" s="74">
        <f t="shared" si="5"/>
        <v>2018</v>
      </c>
      <c r="F366" s="71" t="s">
        <v>1402</v>
      </c>
      <c r="G366" s="75" t="s">
        <v>17</v>
      </c>
      <c r="H366" s="72" t="s">
        <v>1184</v>
      </c>
      <c r="I366" s="76">
        <f>'09'!G29</f>
        <v>665.69</v>
      </c>
    </row>
    <row r="367" spans="2:9" ht="13.5">
      <c r="B367" s="75" t="str">
        <f>INDEX(SUM!D:D,MATCH(SUM!$F$3,SUM!B:B,0),0)</f>
        <v>P056</v>
      </c>
      <c r="C367" s="74">
        <v>112</v>
      </c>
      <c r="D367" s="71" t="s">
        <v>1063</v>
      </c>
      <c r="E367" s="74">
        <f t="shared" si="5"/>
        <v>2018</v>
      </c>
      <c r="F367" s="71" t="s">
        <v>1403</v>
      </c>
      <c r="G367" s="75" t="s">
        <v>17</v>
      </c>
      <c r="H367" s="72" t="s">
        <v>1185</v>
      </c>
      <c r="I367" s="76">
        <f>'09'!G30</f>
        <v>665.69</v>
      </c>
    </row>
    <row r="368" spans="2:9" ht="13.5">
      <c r="B368" s="75" t="str">
        <f>INDEX(SUM!D:D,MATCH(SUM!$F$3,SUM!B:B,0),0)</f>
        <v>P056</v>
      </c>
      <c r="C368" s="74">
        <v>112</v>
      </c>
      <c r="D368" s="71" t="s">
        <v>1063</v>
      </c>
      <c r="E368" s="74">
        <f t="shared" si="5"/>
        <v>2018</v>
      </c>
      <c r="F368" s="71" t="s">
        <v>1404</v>
      </c>
      <c r="G368" s="75" t="s">
        <v>17</v>
      </c>
      <c r="H368" s="72" t="s">
        <v>1186</v>
      </c>
      <c r="I368" s="76">
        <f>'09'!G31</f>
        <v>665.69</v>
      </c>
    </row>
    <row r="369" spans="2:9" ht="13.5">
      <c r="B369" s="75" t="str">
        <f>INDEX(SUM!D:D,MATCH(SUM!$F$3,SUM!B:B,0),0)</f>
        <v>P056</v>
      </c>
      <c r="C369" s="74">
        <v>112</v>
      </c>
      <c r="D369" s="71" t="s">
        <v>1063</v>
      </c>
      <c r="E369" s="74">
        <f t="shared" si="5"/>
        <v>2018</v>
      </c>
      <c r="F369" s="71" t="s">
        <v>1405</v>
      </c>
      <c r="G369" s="75" t="s">
        <v>17</v>
      </c>
      <c r="H369" s="72" t="s">
        <v>1187</v>
      </c>
      <c r="I369" s="76">
        <f>'09'!G32</f>
        <v>665.69</v>
      </c>
    </row>
    <row r="370" spans="2:9" ht="13.5">
      <c r="B370" s="75" t="str">
        <f>INDEX(SUM!D:D,MATCH(SUM!$F$3,SUM!B:B,0),0)</f>
        <v>P056</v>
      </c>
      <c r="C370" s="74">
        <v>112</v>
      </c>
      <c r="D370" s="71" t="s">
        <v>1063</v>
      </c>
      <c r="E370" s="74">
        <f t="shared" si="5"/>
        <v>2018</v>
      </c>
      <c r="F370" s="71" t="s">
        <v>1406</v>
      </c>
      <c r="G370" s="75" t="s">
        <v>17</v>
      </c>
      <c r="H370" s="72" t="s">
        <v>1188</v>
      </c>
      <c r="I370" s="76">
        <f>'09'!G33</f>
        <v>665.69</v>
      </c>
    </row>
    <row r="371" spans="2:9" ht="13.5">
      <c r="B371" s="75" t="str">
        <f>INDEX(SUM!D:D,MATCH(SUM!$F$3,SUM!B:B,0),0)</f>
        <v>P056</v>
      </c>
      <c r="C371" s="74">
        <v>112</v>
      </c>
      <c r="D371" s="71" t="s">
        <v>1063</v>
      </c>
      <c r="E371" s="74">
        <f t="shared" si="5"/>
        <v>2018</v>
      </c>
      <c r="F371" s="71" t="s">
        <v>1407</v>
      </c>
      <c r="G371" s="75" t="s">
        <v>17</v>
      </c>
      <c r="H371" s="72" t="s">
        <v>1189</v>
      </c>
      <c r="I371" s="76">
        <f>'09'!G34</f>
        <v>665.69</v>
      </c>
    </row>
    <row r="372" spans="2:9" ht="13.5">
      <c r="B372" s="75" t="str">
        <f>INDEX(SUM!D:D,MATCH(SUM!$F$3,SUM!B:B,0),0)</f>
        <v>P056</v>
      </c>
      <c r="C372" s="74">
        <v>112</v>
      </c>
      <c r="D372" s="71" t="s">
        <v>1063</v>
      </c>
      <c r="E372" s="74">
        <f t="shared" si="5"/>
        <v>2018</v>
      </c>
      <c r="F372" s="71" t="s">
        <v>1408</v>
      </c>
      <c r="G372" s="75" t="s">
        <v>17</v>
      </c>
      <c r="H372" s="72" t="s">
        <v>1190</v>
      </c>
      <c r="I372" s="76">
        <f>'09'!G35</f>
        <v>665.69</v>
      </c>
    </row>
    <row r="373" spans="2:9" ht="13.5">
      <c r="B373" s="75" t="str">
        <f>INDEX(SUM!D:D,MATCH(SUM!$F$3,SUM!B:B,0),0)</f>
        <v>P056</v>
      </c>
      <c r="C373" s="74">
        <v>112</v>
      </c>
      <c r="D373" s="71" t="s">
        <v>1063</v>
      </c>
      <c r="E373" s="74">
        <f t="shared" si="5"/>
        <v>2018</v>
      </c>
      <c r="F373" s="71" t="s">
        <v>1409</v>
      </c>
      <c r="G373" s="75" t="s">
        <v>17</v>
      </c>
      <c r="H373" s="72" t="s">
        <v>1191</v>
      </c>
      <c r="I373" s="76">
        <f>'09'!G36</f>
        <v>680.54</v>
      </c>
    </row>
    <row r="374" spans="2:9" ht="13.5">
      <c r="B374" s="75" t="str">
        <f>INDEX(SUM!D:D,MATCH(SUM!$F$3,SUM!B:B,0),0)</f>
        <v>P056</v>
      </c>
      <c r="C374" s="74">
        <v>113</v>
      </c>
      <c r="D374" s="71" t="s">
        <v>1116</v>
      </c>
      <c r="E374" s="74">
        <f t="shared" si="5"/>
        <v>2018</v>
      </c>
      <c r="F374" s="71" t="s">
        <v>1423</v>
      </c>
      <c r="G374" s="75" t="s">
        <v>17</v>
      </c>
      <c r="H374" s="72" t="s">
        <v>1117</v>
      </c>
      <c r="I374" s="76">
        <f>'09'!D48</f>
        <v>1133.17</v>
      </c>
    </row>
    <row r="375" spans="2:9" ht="13.5">
      <c r="B375" s="75" t="str">
        <f>INDEX(SUM!D:D,MATCH(SUM!$F$3,SUM!B:B,0),0)</f>
        <v>P056</v>
      </c>
      <c r="C375" s="74">
        <v>113</v>
      </c>
      <c r="D375" s="71" t="s">
        <v>1116</v>
      </c>
      <c r="E375" s="74">
        <f t="shared" si="5"/>
        <v>2018</v>
      </c>
      <c r="F375" s="71" t="s">
        <v>1424</v>
      </c>
      <c r="G375" s="75" t="s">
        <v>17</v>
      </c>
      <c r="H375" s="72" t="s">
        <v>1118</v>
      </c>
      <c r="I375" s="76">
        <f>'09'!D49</f>
        <v>1133.17</v>
      </c>
    </row>
    <row r="376" spans="2:9" ht="13.5">
      <c r="B376" s="75" t="str">
        <f>INDEX(SUM!D:D,MATCH(SUM!$F$3,SUM!B:B,0),0)</f>
        <v>P056</v>
      </c>
      <c r="C376" s="74">
        <v>113</v>
      </c>
      <c r="D376" s="71" t="s">
        <v>1116</v>
      </c>
      <c r="E376" s="74">
        <f t="shared" si="5"/>
        <v>2018</v>
      </c>
      <c r="F376" s="71" t="s">
        <v>1425</v>
      </c>
      <c r="G376" s="75" t="s">
        <v>17</v>
      </c>
      <c r="H376" s="72" t="s">
        <v>1119</v>
      </c>
      <c r="I376" s="76">
        <f>'09'!D50</f>
        <v>1133.17</v>
      </c>
    </row>
    <row r="377" spans="2:9" ht="13.5">
      <c r="B377" s="75" t="str">
        <f>INDEX(SUM!D:D,MATCH(SUM!$F$3,SUM!B:B,0),0)</f>
        <v>P056</v>
      </c>
      <c r="C377" s="74">
        <v>113</v>
      </c>
      <c r="D377" s="71" t="s">
        <v>1116</v>
      </c>
      <c r="E377" s="74">
        <f t="shared" si="5"/>
        <v>2018</v>
      </c>
      <c r="F377" s="71" t="s">
        <v>1426</v>
      </c>
      <c r="G377" s="75" t="s">
        <v>17</v>
      </c>
      <c r="H377" s="72" t="s">
        <v>1120</v>
      </c>
      <c r="I377" s="76">
        <f>'09'!D51</f>
        <v>1300.05</v>
      </c>
    </row>
    <row r="378" spans="2:9" ht="13.5">
      <c r="B378" s="75" t="str">
        <f>INDEX(SUM!D:D,MATCH(SUM!$F$3,SUM!B:B,0),0)</f>
        <v>P056</v>
      </c>
      <c r="C378" s="74">
        <v>113</v>
      </c>
      <c r="D378" s="71" t="s">
        <v>1116</v>
      </c>
      <c r="E378" s="74">
        <f t="shared" si="5"/>
        <v>2018</v>
      </c>
      <c r="F378" s="71" t="s">
        <v>1427</v>
      </c>
      <c r="G378" s="75" t="s">
        <v>17</v>
      </c>
      <c r="H378" s="72" t="s">
        <v>1121</v>
      </c>
      <c r="I378" s="76">
        <f>'09'!D52</f>
        <v>1294.45</v>
      </c>
    </row>
    <row r="379" spans="2:9" ht="13.5">
      <c r="B379" s="75" t="str">
        <f>INDEX(SUM!D:D,MATCH(SUM!$F$3,SUM!B:B,0),0)</f>
        <v>P056</v>
      </c>
      <c r="C379" s="74">
        <v>113</v>
      </c>
      <c r="D379" s="71" t="s">
        <v>1116</v>
      </c>
      <c r="E379" s="74">
        <f t="shared" si="5"/>
        <v>2018</v>
      </c>
      <c r="F379" s="71" t="s">
        <v>1428</v>
      </c>
      <c r="G379" s="75" t="s">
        <v>17</v>
      </c>
      <c r="H379" s="72" t="s">
        <v>1122</v>
      </c>
      <c r="I379" s="76">
        <f>'09'!D53</f>
        <v>1294.45</v>
      </c>
    </row>
    <row r="380" spans="2:9" ht="13.5">
      <c r="B380" s="75" t="str">
        <f>INDEX(SUM!D:D,MATCH(SUM!$F$3,SUM!B:B,0),0)</f>
        <v>P056</v>
      </c>
      <c r="C380" s="74">
        <v>113</v>
      </c>
      <c r="D380" s="71" t="s">
        <v>1116</v>
      </c>
      <c r="E380" s="74">
        <f t="shared" si="5"/>
        <v>2018</v>
      </c>
      <c r="F380" s="71" t="s">
        <v>1429</v>
      </c>
      <c r="G380" s="75" t="s">
        <v>17</v>
      </c>
      <c r="H380" s="72" t="s">
        <v>1123</v>
      </c>
      <c r="I380" s="76">
        <f>'09'!D54</f>
        <v>1268.25</v>
      </c>
    </row>
    <row r="381" spans="2:9" ht="13.5">
      <c r="B381" s="75" t="str">
        <f>INDEX(SUM!D:D,MATCH(SUM!$F$3,SUM!B:B,0),0)</f>
        <v>P056</v>
      </c>
      <c r="C381" s="74">
        <v>113</v>
      </c>
      <c r="D381" s="71" t="s">
        <v>1116</v>
      </c>
      <c r="E381" s="74">
        <f t="shared" si="5"/>
        <v>2018</v>
      </c>
      <c r="F381" s="71" t="s">
        <v>1430</v>
      </c>
      <c r="G381" s="75" t="s">
        <v>17</v>
      </c>
      <c r="H381" s="72" t="s">
        <v>1124</v>
      </c>
      <c r="I381" s="76">
        <f>'09'!D55</f>
        <v>1248.89</v>
      </c>
    </row>
    <row r="382" spans="2:9" ht="13.5">
      <c r="B382" s="75" t="str">
        <f>INDEX(SUM!D:D,MATCH(SUM!$F$3,SUM!B:B,0),0)</f>
        <v>P056</v>
      </c>
      <c r="C382" s="74">
        <v>113</v>
      </c>
      <c r="D382" s="71" t="s">
        <v>1116</v>
      </c>
      <c r="E382" s="74">
        <f t="shared" si="5"/>
        <v>2018</v>
      </c>
      <c r="F382" s="71" t="s">
        <v>1431</v>
      </c>
      <c r="G382" s="75" t="s">
        <v>17</v>
      </c>
      <c r="H382" s="72" t="s">
        <v>1125</v>
      </c>
      <c r="I382" s="76">
        <f>'09'!D56</f>
        <v>1273.85</v>
      </c>
    </row>
    <row r="383" spans="2:9" ht="13.5">
      <c r="B383" s="75" t="str">
        <f>INDEX(SUM!D:D,MATCH(SUM!$F$3,SUM!B:B,0),0)</f>
        <v>P056</v>
      </c>
      <c r="C383" s="74">
        <v>113</v>
      </c>
      <c r="D383" s="71" t="s">
        <v>1116</v>
      </c>
      <c r="E383" s="74">
        <f t="shared" si="5"/>
        <v>2018</v>
      </c>
      <c r="F383" s="71" t="s">
        <v>1432</v>
      </c>
      <c r="G383" s="75" t="s">
        <v>17</v>
      </c>
      <c r="H383" s="72" t="s">
        <v>1126</v>
      </c>
      <c r="I383" s="76">
        <f>'09'!D57</f>
        <v>1298.27</v>
      </c>
    </row>
    <row r="384" spans="2:9" ht="13.5">
      <c r="B384" s="75" t="str">
        <f>INDEX(SUM!D:D,MATCH(SUM!$F$3,SUM!B:B,0),0)</f>
        <v>P056</v>
      </c>
      <c r="C384" s="74">
        <v>113</v>
      </c>
      <c r="D384" s="71" t="s">
        <v>1116</v>
      </c>
      <c r="E384" s="74">
        <f t="shared" si="5"/>
        <v>2018</v>
      </c>
      <c r="F384" s="71" t="s">
        <v>1433</v>
      </c>
      <c r="G384" s="75" t="s">
        <v>17</v>
      </c>
      <c r="H384" s="72" t="s">
        <v>1127</v>
      </c>
      <c r="I384" s="76">
        <f>'09'!D58</f>
        <v>1248.89</v>
      </c>
    </row>
    <row r="385" spans="2:9" ht="13.5">
      <c r="B385" s="75" t="str">
        <f>INDEX(SUM!D:D,MATCH(SUM!$F$3,SUM!B:B,0),0)</f>
        <v>P056</v>
      </c>
      <c r="C385" s="74">
        <v>113</v>
      </c>
      <c r="D385" s="71" t="s">
        <v>1116</v>
      </c>
      <c r="E385" s="74">
        <f t="shared" si="5"/>
        <v>2018</v>
      </c>
      <c r="F385" s="71" t="s">
        <v>1434</v>
      </c>
      <c r="G385" s="75" t="s">
        <v>17</v>
      </c>
      <c r="H385" s="72" t="s">
        <v>1128</v>
      </c>
      <c r="I385" s="76">
        <f>'09'!D59</f>
        <v>1303.54</v>
      </c>
    </row>
    <row r="386" spans="2:9" ht="13.5">
      <c r="B386" s="75" t="str">
        <f>INDEX(SUM!D:D,MATCH(SUM!$F$3,SUM!B:B,0),0)</f>
        <v>P056</v>
      </c>
      <c r="C386" s="74">
        <v>113</v>
      </c>
      <c r="D386" s="71" t="s">
        <v>1116</v>
      </c>
      <c r="E386" s="74">
        <f t="shared" si="5"/>
        <v>2018</v>
      </c>
      <c r="F386" s="71" t="s">
        <v>1435</v>
      </c>
      <c r="G386" s="75" t="s">
        <v>17</v>
      </c>
      <c r="H386" s="72" t="s">
        <v>1129</v>
      </c>
      <c r="I386" s="76">
        <f>'09'!D60</f>
        <v>1268.25</v>
      </c>
    </row>
    <row r="387" spans="2:9" ht="13.5">
      <c r="B387" s="75" t="str">
        <f>INDEX(SUM!D:D,MATCH(SUM!$F$3,SUM!B:B,0),0)</f>
        <v>P056</v>
      </c>
      <c r="C387" s="74">
        <v>113</v>
      </c>
      <c r="D387" s="71" t="s">
        <v>1116</v>
      </c>
      <c r="E387" s="74">
        <f t="shared" si="5"/>
        <v>2018</v>
      </c>
      <c r="F387" s="71" t="s">
        <v>1436</v>
      </c>
      <c r="G387" s="75" t="s">
        <v>17</v>
      </c>
      <c r="H387" s="72" t="s">
        <v>1090</v>
      </c>
      <c r="I387" s="76">
        <f>'09'!E48</f>
        <v>1133.17</v>
      </c>
    </row>
    <row r="388" spans="2:9" ht="13.5">
      <c r="B388" s="75" t="str">
        <f>INDEX(SUM!D:D,MATCH(SUM!$F$3,SUM!B:B,0),0)</f>
        <v>P056</v>
      </c>
      <c r="C388" s="74">
        <v>113</v>
      </c>
      <c r="D388" s="71" t="s">
        <v>1116</v>
      </c>
      <c r="E388" s="74">
        <f t="shared" si="5"/>
        <v>2018</v>
      </c>
      <c r="F388" s="71" t="s">
        <v>1437</v>
      </c>
      <c r="G388" s="75" t="s">
        <v>17</v>
      </c>
      <c r="H388" s="72" t="s">
        <v>1091</v>
      </c>
      <c r="I388" s="76">
        <f>'09'!E49</f>
        <v>1133.17</v>
      </c>
    </row>
    <row r="389" spans="2:9" ht="13.5">
      <c r="B389" s="75" t="str">
        <f>INDEX(SUM!D:D,MATCH(SUM!$F$3,SUM!B:B,0),0)</f>
        <v>P056</v>
      </c>
      <c r="C389" s="74">
        <v>113</v>
      </c>
      <c r="D389" s="71" t="s">
        <v>1116</v>
      </c>
      <c r="E389" s="74">
        <f t="shared" si="5"/>
        <v>2018</v>
      </c>
      <c r="F389" s="71" t="s">
        <v>1438</v>
      </c>
      <c r="G389" s="75" t="s">
        <v>17</v>
      </c>
      <c r="H389" s="72" t="s">
        <v>1092</v>
      </c>
      <c r="I389" s="76">
        <f>'09'!E50</f>
        <v>1133.17</v>
      </c>
    </row>
    <row r="390" spans="2:9" ht="13.5">
      <c r="B390" s="75" t="str">
        <f>INDEX(SUM!D:D,MATCH(SUM!$F$3,SUM!B:B,0),0)</f>
        <v>P056</v>
      </c>
      <c r="C390" s="74">
        <v>113</v>
      </c>
      <c r="D390" s="71" t="s">
        <v>1116</v>
      </c>
      <c r="E390" s="74">
        <f t="shared" si="5"/>
        <v>2018</v>
      </c>
      <c r="F390" s="71" t="s">
        <v>1439</v>
      </c>
      <c r="G390" s="75" t="s">
        <v>17</v>
      </c>
      <c r="H390" s="72" t="s">
        <v>1093</v>
      </c>
      <c r="I390" s="76">
        <f>'09'!E51</f>
        <v>1300.05</v>
      </c>
    </row>
    <row r="391" spans="2:9" ht="13.5">
      <c r="B391" s="75" t="str">
        <f>INDEX(SUM!D:D,MATCH(SUM!$F$3,SUM!B:B,0),0)</f>
        <v>P056</v>
      </c>
      <c r="C391" s="74">
        <v>113</v>
      </c>
      <c r="D391" s="71" t="s">
        <v>1116</v>
      </c>
      <c r="E391" s="74">
        <f aca="true" t="shared" si="6" ref="E391:E454">E390</f>
        <v>2018</v>
      </c>
      <c r="F391" s="71" t="s">
        <v>1440</v>
      </c>
      <c r="G391" s="75" t="s">
        <v>17</v>
      </c>
      <c r="H391" s="72" t="s">
        <v>1094</v>
      </c>
      <c r="I391" s="76">
        <f>'09'!E52</f>
        <v>1294.45</v>
      </c>
    </row>
    <row r="392" spans="2:9" ht="13.5">
      <c r="B392" s="75" t="str">
        <f>INDEX(SUM!D:D,MATCH(SUM!$F$3,SUM!B:B,0),0)</f>
        <v>P056</v>
      </c>
      <c r="C392" s="74">
        <v>113</v>
      </c>
      <c r="D392" s="71" t="s">
        <v>1116</v>
      </c>
      <c r="E392" s="74">
        <f t="shared" si="6"/>
        <v>2018</v>
      </c>
      <c r="F392" s="71" t="s">
        <v>1441</v>
      </c>
      <c r="G392" s="75" t="s">
        <v>17</v>
      </c>
      <c r="H392" s="72" t="s">
        <v>1095</v>
      </c>
      <c r="I392" s="76">
        <f>'09'!E53</f>
        <v>1294.45</v>
      </c>
    </row>
    <row r="393" spans="2:9" ht="13.5">
      <c r="B393" s="75" t="str">
        <f>INDEX(SUM!D:D,MATCH(SUM!$F$3,SUM!B:B,0),0)</f>
        <v>P056</v>
      </c>
      <c r="C393" s="74">
        <v>113</v>
      </c>
      <c r="D393" s="71" t="s">
        <v>1116</v>
      </c>
      <c r="E393" s="74">
        <f t="shared" si="6"/>
        <v>2018</v>
      </c>
      <c r="F393" s="71" t="s">
        <v>1442</v>
      </c>
      <c r="G393" s="75" t="s">
        <v>17</v>
      </c>
      <c r="H393" s="72" t="s">
        <v>1096</v>
      </c>
      <c r="I393" s="76">
        <f>'09'!E54</f>
        <v>1268.25</v>
      </c>
    </row>
    <row r="394" spans="2:9" ht="13.5">
      <c r="B394" s="75" t="str">
        <f>INDEX(SUM!D:D,MATCH(SUM!$F$3,SUM!B:B,0),0)</f>
        <v>P056</v>
      </c>
      <c r="C394" s="74">
        <v>113</v>
      </c>
      <c r="D394" s="71" t="s">
        <v>1116</v>
      </c>
      <c r="E394" s="74">
        <f t="shared" si="6"/>
        <v>2018</v>
      </c>
      <c r="F394" s="71" t="s">
        <v>1443</v>
      </c>
      <c r="G394" s="75" t="s">
        <v>17</v>
      </c>
      <c r="H394" s="72" t="s">
        <v>1097</v>
      </c>
      <c r="I394" s="76">
        <f>'09'!E55</f>
        <v>1248.89</v>
      </c>
    </row>
    <row r="395" spans="2:9" ht="13.5">
      <c r="B395" s="75" t="str">
        <f>INDEX(SUM!D:D,MATCH(SUM!$F$3,SUM!B:B,0),0)</f>
        <v>P056</v>
      </c>
      <c r="C395" s="74">
        <v>113</v>
      </c>
      <c r="D395" s="71" t="s">
        <v>1116</v>
      </c>
      <c r="E395" s="74">
        <f t="shared" si="6"/>
        <v>2018</v>
      </c>
      <c r="F395" s="71" t="s">
        <v>1444</v>
      </c>
      <c r="G395" s="75" t="s">
        <v>17</v>
      </c>
      <c r="H395" s="72" t="s">
        <v>1098</v>
      </c>
      <c r="I395" s="76">
        <f>'09'!E56</f>
        <v>1273.85</v>
      </c>
    </row>
    <row r="396" spans="2:9" ht="13.5">
      <c r="B396" s="75" t="str">
        <f>INDEX(SUM!D:D,MATCH(SUM!$F$3,SUM!B:B,0),0)</f>
        <v>P056</v>
      </c>
      <c r="C396" s="74">
        <v>113</v>
      </c>
      <c r="D396" s="71" t="s">
        <v>1116</v>
      </c>
      <c r="E396" s="74">
        <f t="shared" si="6"/>
        <v>2018</v>
      </c>
      <c r="F396" s="71" t="s">
        <v>1445</v>
      </c>
      <c r="G396" s="75" t="s">
        <v>17</v>
      </c>
      <c r="H396" s="72" t="s">
        <v>1099</v>
      </c>
      <c r="I396" s="76">
        <f>'09'!E57</f>
        <v>1298.27</v>
      </c>
    </row>
    <row r="397" spans="2:9" ht="13.5">
      <c r="B397" s="75" t="str">
        <f>INDEX(SUM!D:D,MATCH(SUM!$F$3,SUM!B:B,0),0)</f>
        <v>P056</v>
      </c>
      <c r="C397" s="74">
        <v>113</v>
      </c>
      <c r="D397" s="71" t="s">
        <v>1116</v>
      </c>
      <c r="E397" s="74">
        <f t="shared" si="6"/>
        <v>2018</v>
      </c>
      <c r="F397" s="71" t="s">
        <v>1446</v>
      </c>
      <c r="G397" s="75" t="s">
        <v>17</v>
      </c>
      <c r="H397" s="72" t="s">
        <v>1100</v>
      </c>
      <c r="I397" s="76">
        <f>'09'!E58</f>
        <v>1248.89</v>
      </c>
    </row>
    <row r="398" spans="2:9" ht="13.5">
      <c r="B398" s="75" t="str">
        <f>INDEX(SUM!D:D,MATCH(SUM!$F$3,SUM!B:B,0),0)</f>
        <v>P056</v>
      </c>
      <c r="C398" s="74">
        <v>113</v>
      </c>
      <c r="D398" s="71" t="s">
        <v>1116</v>
      </c>
      <c r="E398" s="74">
        <f t="shared" si="6"/>
        <v>2018</v>
      </c>
      <c r="F398" s="71" t="s">
        <v>1447</v>
      </c>
      <c r="G398" s="75" t="s">
        <v>17</v>
      </c>
      <c r="H398" s="72" t="s">
        <v>1101</v>
      </c>
      <c r="I398" s="76">
        <f>'09'!E59</f>
        <v>1303.54</v>
      </c>
    </row>
    <row r="399" spans="2:9" ht="13.5">
      <c r="B399" s="75" t="str">
        <f>INDEX(SUM!D:D,MATCH(SUM!$F$3,SUM!B:B,0),0)</f>
        <v>P056</v>
      </c>
      <c r="C399" s="74">
        <v>113</v>
      </c>
      <c r="D399" s="71" t="s">
        <v>1116</v>
      </c>
      <c r="E399" s="74">
        <f t="shared" si="6"/>
        <v>2018</v>
      </c>
      <c r="F399" s="71" t="s">
        <v>1448</v>
      </c>
      <c r="G399" s="75" t="s">
        <v>17</v>
      </c>
      <c r="H399" s="72" t="s">
        <v>1102</v>
      </c>
      <c r="I399" s="76">
        <f>'09'!E60</f>
        <v>1268.25</v>
      </c>
    </row>
    <row r="400" spans="2:9" ht="13.5">
      <c r="B400" s="75" t="str">
        <f>INDEX(SUM!D:D,MATCH(SUM!$F$3,SUM!B:B,0),0)</f>
        <v>P056</v>
      </c>
      <c r="C400" s="74">
        <v>113</v>
      </c>
      <c r="D400" s="71" t="s">
        <v>1116</v>
      </c>
      <c r="E400" s="74">
        <f t="shared" si="6"/>
        <v>2018</v>
      </c>
      <c r="F400" s="71" t="s">
        <v>1449</v>
      </c>
      <c r="G400" s="75" t="s">
        <v>17</v>
      </c>
      <c r="H400" s="72" t="s">
        <v>1103</v>
      </c>
      <c r="I400" s="76">
        <f>'09'!F48</f>
        <v>0</v>
      </c>
    </row>
    <row r="401" spans="2:9" ht="13.5">
      <c r="B401" s="75" t="str">
        <f>INDEX(SUM!D:D,MATCH(SUM!$F$3,SUM!B:B,0),0)</f>
        <v>P056</v>
      </c>
      <c r="C401" s="74">
        <v>113</v>
      </c>
      <c r="D401" s="71" t="s">
        <v>1116</v>
      </c>
      <c r="E401" s="74">
        <f t="shared" si="6"/>
        <v>2018</v>
      </c>
      <c r="F401" s="71" t="s">
        <v>1450</v>
      </c>
      <c r="G401" s="75" t="s">
        <v>17</v>
      </c>
      <c r="H401" s="72" t="s">
        <v>1104</v>
      </c>
      <c r="I401" s="76">
        <f>'09'!F49</f>
        <v>0</v>
      </c>
    </row>
    <row r="402" spans="2:9" ht="13.5">
      <c r="B402" s="75" t="str">
        <f>INDEX(SUM!D:D,MATCH(SUM!$F$3,SUM!B:B,0),0)</f>
        <v>P056</v>
      </c>
      <c r="C402" s="74">
        <v>113</v>
      </c>
      <c r="D402" s="71" t="s">
        <v>1116</v>
      </c>
      <c r="E402" s="74">
        <f t="shared" si="6"/>
        <v>2018</v>
      </c>
      <c r="F402" s="71" t="s">
        <v>1451</v>
      </c>
      <c r="G402" s="75" t="s">
        <v>17</v>
      </c>
      <c r="H402" s="72" t="s">
        <v>1105</v>
      </c>
      <c r="I402" s="76">
        <f>'09'!F50</f>
        <v>0</v>
      </c>
    </row>
    <row r="403" spans="2:9" ht="13.5">
      <c r="B403" s="75" t="str">
        <f>INDEX(SUM!D:D,MATCH(SUM!$F$3,SUM!B:B,0),0)</f>
        <v>P056</v>
      </c>
      <c r="C403" s="74">
        <v>113</v>
      </c>
      <c r="D403" s="71" t="s">
        <v>1116</v>
      </c>
      <c r="E403" s="74">
        <f t="shared" si="6"/>
        <v>2018</v>
      </c>
      <c r="F403" s="71" t="s">
        <v>1452</v>
      </c>
      <c r="G403" s="75" t="s">
        <v>17</v>
      </c>
      <c r="H403" s="72" t="s">
        <v>1106</v>
      </c>
      <c r="I403" s="76">
        <f>'09'!F51</f>
        <v>0</v>
      </c>
    </row>
    <row r="404" spans="2:9" ht="13.5">
      <c r="B404" s="75" t="str">
        <f>INDEX(SUM!D:D,MATCH(SUM!$F$3,SUM!B:B,0),0)</f>
        <v>P056</v>
      </c>
      <c r="C404" s="74">
        <v>113</v>
      </c>
      <c r="D404" s="71" t="s">
        <v>1116</v>
      </c>
      <c r="E404" s="74">
        <f t="shared" si="6"/>
        <v>2018</v>
      </c>
      <c r="F404" s="71" t="s">
        <v>1453</v>
      </c>
      <c r="G404" s="75" t="s">
        <v>17</v>
      </c>
      <c r="H404" s="72" t="s">
        <v>1107</v>
      </c>
      <c r="I404" s="76">
        <f>'09'!F52</f>
        <v>0</v>
      </c>
    </row>
    <row r="405" spans="2:9" ht="13.5">
      <c r="B405" s="75" t="str">
        <f>INDEX(SUM!D:D,MATCH(SUM!$F$3,SUM!B:B,0),0)</f>
        <v>P056</v>
      </c>
      <c r="C405" s="74">
        <v>113</v>
      </c>
      <c r="D405" s="71" t="s">
        <v>1116</v>
      </c>
      <c r="E405" s="74">
        <f t="shared" si="6"/>
        <v>2018</v>
      </c>
      <c r="F405" s="71" t="s">
        <v>1454</v>
      </c>
      <c r="G405" s="75" t="s">
        <v>17</v>
      </c>
      <c r="H405" s="72" t="s">
        <v>1108</v>
      </c>
      <c r="I405" s="76">
        <f>'09'!F53</f>
        <v>0</v>
      </c>
    </row>
    <row r="406" spans="2:9" ht="13.5">
      <c r="B406" s="75" t="str">
        <f>INDEX(SUM!D:D,MATCH(SUM!$F$3,SUM!B:B,0),0)</f>
        <v>P056</v>
      </c>
      <c r="C406" s="74">
        <v>113</v>
      </c>
      <c r="D406" s="71" t="s">
        <v>1116</v>
      </c>
      <c r="E406" s="74">
        <f t="shared" si="6"/>
        <v>2018</v>
      </c>
      <c r="F406" s="71" t="s">
        <v>1455</v>
      </c>
      <c r="G406" s="75" t="s">
        <v>17</v>
      </c>
      <c r="H406" s="72" t="s">
        <v>1109</v>
      </c>
      <c r="I406" s="76">
        <f>'09'!F54</f>
        <v>0</v>
      </c>
    </row>
    <row r="407" spans="2:9" ht="13.5">
      <c r="B407" s="75" t="str">
        <f>INDEX(SUM!D:D,MATCH(SUM!$F$3,SUM!B:B,0),0)</f>
        <v>P056</v>
      </c>
      <c r="C407" s="74">
        <v>113</v>
      </c>
      <c r="D407" s="71" t="s">
        <v>1116</v>
      </c>
      <c r="E407" s="74">
        <f t="shared" si="6"/>
        <v>2018</v>
      </c>
      <c r="F407" s="71" t="s">
        <v>1456</v>
      </c>
      <c r="G407" s="75" t="s">
        <v>17</v>
      </c>
      <c r="H407" s="72" t="s">
        <v>1110</v>
      </c>
      <c r="I407" s="76">
        <f>'09'!F55</f>
        <v>0</v>
      </c>
    </row>
    <row r="408" spans="2:9" ht="13.5">
      <c r="B408" s="75" t="str">
        <f>INDEX(SUM!D:D,MATCH(SUM!$F$3,SUM!B:B,0),0)</f>
        <v>P056</v>
      </c>
      <c r="C408" s="74">
        <v>113</v>
      </c>
      <c r="D408" s="71" t="s">
        <v>1116</v>
      </c>
      <c r="E408" s="74">
        <f t="shared" si="6"/>
        <v>2018</v>
      </c>
      <c r="F408" s="71" t="s">
        <v>1457</v>
      </c>
      <c r="G408" s="75" t="s">
        <v>17</v>
      </c>
      <c r="H408" s="72" t="s">
        <v>1111</v>
      </c>
      <c r="I408" s="76">
        <f>'09'!F56</f>
        <v>0</v>
      </c>
    </row>
    <row r="409" spans="2:9" ht="13.5">
      <c r="B409" s="75" t="str">
        <f>INDEX(SUM!D:D,MATCH(SUM!$F$3,SUM!B:B,0),0)</f>
        <v>P056</v>
      </c>
      <c r="C409" s="74">
        <v>113</v>
      </c>
      <c r="D409" s="71" t="s">
        <v>1116</v>
      </c>
      <c r="E409" s="74">
        <f t="shared" si="6"/>
        <v>2018</v>
      </c>
      <c r="F409" s="71" t="s">
        <v>1458</v>
      </c>
      <c r="G409" s="75" t="s">
        <v>17</v>
      </c>
      <c r="H409" s="72" t="s">
        <v>1112</v>
      </c>
      <c r="I409" s="76">
        <f>'09'!F57</f>
        <v>0</v>
      </c>
    </row>
    <row r="410" spans="2:9" ht="13.5">
      <c r="B410" s="75" t="str">
        <f>INDEX(SUM!D:D,MATCH(SUM!$F$3,SUM!B:B,0),0)</f>
        <v>P056</v>
      </c>
      <c r="C410" s="74">
        <v>113</v>
      </c>
      <c r="D410" s="71" t="s">
        <v>1116</v>
      </c>
      <c r="E410" s="74">
        <f t="shared" si="6"/>
        <v>2018</v>
      </c>
      <c r="F410" s="71" t="s">
        <v>1459</v>
      </c>
      <c r="G410" s="75" t="s">
        <v>17</v>
      </c>
      <c r="H410" s="72" t="s">
        <v>1113</v>
      </c>
      <c r="I410" s="76">
        <f>'09'!F58</f>
        <v>0</v>
      </c>
    </row>
    <row r="411" spans="2:9" ht="13.5">
      <c r="B411" s="75" t="str">
        <f>INDEX(SUM!D:D,MATCH(SUM!$F$3,SUM!B:B,0),0)</f>
        <v>P056</v>
      </c>
      <c r="C411" s="74">
        <v>113</v>
      </c>
      <c r="D411" s="71" t="s">
        <v>1116</v>
      </c>
      <c r="E411" s="74">
        <f t="shared" si="6"/>
        <v>2018</v>
      </c>
      <c r="F411" s="71" t="s">
        <v>1460</v>
      </c>
      <c r="G411" s="75" t="s">
        <v>17</v>
      </c>
      <c r="H411" s="72" t="s">
        <v>1114</v>
      </c>
      <c r="I411" s="76">
        <f>'09'!F59</f>
        <v>0</v>
      </c>
    </row>
    <row r="412" spans="2:9" ht="13.5">
      <c r="B412" s="75" t="str">
        <f>INDEX(SUM!D:D,MATCH(SUM!$F$3,SUM!B:B,0),0)</f>
        <v>P056</v>
      </c>
      <c r="C412" s="74">
        <v>113</v>
      </c>
      <c r="D412" s="71" t="s">
        <v>1116</v>
      </c>
      <c r="E412" s="74">
        <f t="shared" si="6"/>
        <v>2018</v>
      </c>
      <c r="F412" s="71" t="s">
        <v>1461</v>
      </c>
      <c r="G412" s="75" t="s">
        <v>17</v>
      </c>
      <c r="H412" s="72" t="s">
        <v>1115</v>
      </c>
      <c r="I412" s="76">
        <f>'09'!F60</f>
        <v>0</v>
      </c>
    </row>
    <row r="413" spans="2:9" ht="13.5">
      <c r="B413" s="75" t="str">
        <f>INDEX(SUM!D:D,MATCH(SUM!$F$3,SUM!B:B,0),0)</f>
        <v>P056</v>
      </c>
      <c r="C413" s="74">
        <v>113</v>
      </c>
      <c r="D413" s="71" t="s">
        <v>1116</v>
      </c>
      <c r="E413" s="74">
        <f t="shared" si="6"/>
        <v>2018</v>
      </c>
      <c r="F413" s="71" t="s">
        <v>1475</v>
      </c>
      <c r="G413" s="75" t="s">
        <v>17</v>
      </c>
      <c r="H413" s="72" t="s">
        <v>1166</v>
      </c>
      <c r="I413" s="76">
        <f>'09'!G48</f>
        <v>1133.17</v>
      </c>
    </row>
    <row r="414" spans="2:9" ht="13.5">
      <c r="B414" s="75" t="str">
        <f>INDEX(SUM!D:D,MATCH(SUM!$F$3,SUM!B:B,0),0)</f>
        <v>P056</v>
      </c>
      <c r="C414" s="74">
        <v>113</v>
      </c>
      <c r="D414" s="71" t="s">
        <v>1116</v>
      </c>
      <c r="E414" s="74">
        <f t="shared" si="6"/>
        <v>2018</v>
      </c>
      <c r="F414" s="71" t="s">
        <v>1476</v>
      </c>
      <c r="G414" s="75" t="s">
        <v>17</v>
      </c>
      <c r="H414" s="72" t="s">
        <v>1167</v>
      </c>
      <c r="I414" s="76">
        <f>'09'!G49</f>
        <v>1133.17</v>
      </c>
    </row>
    <row r="415" spans="2:9" ht="13.5">
      <c r="B415" s="75" t="str">
        <f>INDEX(SUM!D:D,MATCH(SUM!$F$3,SUM!B:B,0),0)</f>
        <v>P056</v>
      </c>
      <c r="C415" s="74">
        <v>113</v>
      </c>
      <c r="D415" s="71" t="s">
        <v>1116</v>
      </c>
      <c r="E415" s="74">
        <f t="shared" si="6"/>
        <v>2018</v>
      </c>
      <c r="F415" s="71" t="s">
        <v>1477</v>
      </c>
      <c r="G415" s="75" t="s">
        <v>17</v>
      </c>
      <c r="H415" s="72" t="s">
        <v>1168</v>
      </c>
      <c r="I415" s="76">
        <f>'09'!G50</f>
        <v>1133.17</v>
      </c>
    </row>
    <row r="416" spans="2:9" ht="13.5">
      <c r="B416" s="75" t="str">
        <f>INDEX(SUM!D:D,MATCH(SUM!$F$3,SUM!B:B,0),0)</f>
        <v>P056</v>
      </c>
      <c r="C416" s="74">
        <v>113</v>
      </c>
      <c r="D416" s="71" t="s">
        <v>1116</v>
      </c>
      <c r="E416" s="74">
        <f t="shared" si="6"/>
        <v>2018</v>
      </c>
      <c r="F416" s="71" t="s">
        <v>1478</v>
      </c>
      <c r="G416" s="75" t="s">
        <v>17</v>
      </c>
      <c r="H416" s="72" t="s">
        <v>1169</v>
      </c>
      <c r="I416" s="76">
        <f>'09'!G51</f>
        <v>1300.05</v>
      </c>
    </row>
    <row r="417" spans="2:9" ht="13.5">
      <c r="B417" s="75" t="str">
        <f>INDEX(SUM!D:D,MATCH(SUM!$F$3,SUM!B:B,0),0)</f>
        <v>P056</v>
      </c>
      <c r="C417" s="74">
        <v>113</v>
      </c>
      <c r="D417" s="71" t="s">
        <v>1116</v>
      </c>
      <c r="E417" s="74">
        <f t="shared" si="6"/>
        <v>2018</v>
      </c>
      <c r="F417" s="71" t="s">
        <v>1479</v>
      </c>
      <c r="G417" s="75" t="s">
        <v>17</v>
      </c>
      <c r="H417" s="72" t="s">
        <v>1170</v>
      </c>
      <c r="I417" s="76">
        <f>'09'!G52</f>
        <v>1294.45</v>
      </c>
    </row>
    <row r="418" spans="2:9" ht="13.5">
      <c r="B418" s="75" t="str">
        <f>INDEX(SUM!D:D,MATCH(SUM!$F$3,SUM!B:B,0),0)</f>
        <v>P056</v>
      </c>
      <c r="C418" s="74">
        <v>113</v>
      </c>
      <c r="D418" s="71" t="s">
        <v>1116</v>
      </c>
      <c r="E418" s="74">
        <f t="shared" si="6"/>
        <v>2018</v>
      </c>
      <c r="F418" s="71" t="s">
        <v>1480</v>
      </c>
      <c r="G418" s="75" t="s">
        <v>17</v>
      </c>
      <c r="H418" s="72" t="s">
        <v>1171</v>
      </c>
      <c r="I418" s="76">
        <f>'09'!G53</f>
        <v>1294.45</v>
      </c>
    </row>
    <row r="419" spans="2:9" ht="13.5">
      <c r="B419" s="75" t="str">
        <f>INDEX(SUM!D:D,MATCH(SUM!$F$3,SUM!B:B,0),0)</f>
        <v>P056</v>
      </c>
      <c r="C419" s="74">
        <v>113</v>
      </c>
      <c r="D419" s="71" t="s">
        <v>1116</v>
      </c>
      <c r="E419" s="74">
        <f t="shared" si="6"/>
        <v>2018</v>
      </c>
      <c r="F419" s="71" t="s">
        <v>1481</v>
      </c>
      <c r="G419" s="75" t="s">
        <v>17</v>
      </c>
      <c r="H419" s="72" t="s">
        <v>1172</v>
      </c>
      <c r="I419" s="76">
        <f>'09'!G54</f>
        <v>1268.25</v>
      </c>
    </row>
    <row r="420" spans="2:9" ht="13.5">
      <c r="B420" s="75" t="str">
        <f>INDEX(SUM!D:D,MATCH(SUM!$F$3,SUM!B:B,0),0)</f>
        <v>P056</v>
      </c>
      <c r="C420" s="74">
        <v>113</v>
      </c>
      <c r="D420" s="71" t="s">
        <v>1116</v>
      </c>
      <c r="E420" s="74">
        <f t="shared" si="6"/>
        <v>2018</v>
      </c>
      <c r="F420" s="71" t="s">
        <v>1482</v>
      </c>
      <c r="G420" s="75" t="s">
        <v>17</v>
      </c>
      <c r="H420" s="72" t="s">
        <v>1173</v>
      </c>
      <c r="I420" s="76">
        <f>'09'!G55</f>
        <v>1248.89</v>
      </c>
    </row>
    <row r="421" spans="2:9" ht="13.5">
      <c r="B421" s="75" t="str">
        <f>INDEX(SUM!D:D,MATCH(SUM!$F$3,SUM!B:B,0),0)</f>
        <v>P056</v>
      </c>
      <c r="C421" s="74">
        <v>113</v>
      </c>
      <c r="D421" s="71" t="s">
        <v>1116</v>
      </c>
      <c r="E421" s="74">
        <f t="shared" si="6"/>
        <v>2018</v>
      </c>
      <c r="F421" s="71" t="s">
        <v>1483</v>
      </c>
      <c r="G421" s="75" t="s">
        <v>17</v>
      </c>
      <c r="H421" s="72" t="s">
        <v>1174</v>
      </c>
      <c r="I421" s="76">
        <f>'09'!G56</f>
        <v>1273.85</v>
      </c>
    </row>
    <row r="422" spans="2:9" ht="13.5">
      <c r="B422" s="75" t="str">
        <f>INDEX(SUM!D:D,MATCH(SUM!$F$3,SUM!B:B,0),0)</f>
        <v>P056</v>
      </c>
      <c r="C422" s="74">
        <v>113</v>
      </c>
      <c r="D422" s="71" t="s">
        <v>1116</v>
      </c>
      <c r="E422" s="74">
        <f t="shared" si="6"/>
        <v>2018</v>
      </c>
      <c r="F422" s="71" t="s">
        <v>1484</v>
      </c>
      <c r="G422" s="75" t="s">
        <v>17</v>
      </c>
      <c r="H422" s="72" t="s">
        <v>1175</v>
      </c>
      <c r="I422" s="76">
        <f>'09'!G57</f>
        <v>1298.27</v>
      </c>
    </row>
    <row r="423" spans="2:9" ht="13.5">
      <c r="B423" s="75" t="str">
        <f>INDEX(SUM!D:D,MATCH(SUM!$F$3,SUM!B:B,0),0)</f>
        <v>P056</v>
      </c>
      <c r="C423" s="74">
        <v>113</v>
      </c>
      <c r="D423" s="71" t="s">
        <v>1116</v>
      </c>
      <c r="E423" s="74">
        <f t="shared" si="6"/>
        <v>2018</v>
      </c>
      <c r="F423" s="71" t="s">
        <v>1485</v>
      </c>
      <c r="G423" s="75" t="s">
        <v>17</v>
      </c>
      <c r="H423" s="72" t="s">
        <v>1176</v>
      </c>
      <c r="I423" s="76">
        <f>'09'!G58</f>
        <v>1248.89</v>
      </c>
    </row>
    <row r="424" spans="2:9" ht="13.5">
      <c r="B424" s="75" t="str">
        <f>INDEX(SUM!D:D,MATCH(SUM!$F$3,SUM!B:B,0),0)</f>
        <v>P056</v>
      </c>
      <c r="C424" s="74">
        <v>113</v>
      </c>
      <c r="D424" s="71" t="s">
        <v>1116</v>
      </c>
      <c r="E424" s="74">
        <f t="shared" si="6"/>
        <v>2018</v>
      </c>
      <c r="F424" s="71" t="s">
        <v>1486</v>
      </c>
      <c r="G424" s="75" t="s">
        <v>17</v>
      </c>
      <c r="H424" s="72" t="s">
        <v>1177</v>
      </c>
      <c r="I424" s="76">
        <f>'09'!G59</f>
        <v>1303.54</v>
      </c>
    </row>
    <row r="425" spans="2:9" ht="13.5">
      <c r="B425" s="75" t="str">
        <f>INDEX(SUM!D:D,MATCH(SUM!$F$3,SUM!B:B,0),0)</f>
        <v>P056</v>
      </c>
      <c r="C425" s="74">
        <v>113</v>
      </c>
      <c r="D425" s="71" t="s">
        <v>1116</v>
      </c>
      <c r="E425" s="74">
        <f t="shared" si="6"/>
        <v>2018</v>
      </c>
      <c r="F425" s="71" t="s">
        <v>1487</v>
      </c>
      <c r="G425" s="75" t="s">
        <v>17</v>
      </c>
      <c r="H425" s="72" t="s">
        <v>1178</v>
      </c>
      <c r="I425" s="76">
        <f>'09'!G60</f>
        <v>1268.25</v>
      </c>
    </row>
    <row r="426" spans="2:9" ht="13.5">
      <c r="B426" s="75" t="str">
        <f>INDEX(SUM!D:D,MATCH(SUM!$F$3,SUM!B:B,0),0)</f>
        <v>P056</v>
      </c>
      <c r="C426" s="74">
        <v>113</v>
      </c>
      <c r="D426" s="71" t="s">
        <v>1116</v>
      </c>
      <c r="E426" s="74">
        <f t="shared" si="6"/>
        <v>2018</v>
      </c>
      <c r="F426" s="71" t="s">
        <v>1462</v>
      </c>
      <c r="G426" s="75" t="s">
        <v>17</v>
      </c>
      <c r="H426" s="72" t="s">
        <v>1179</v>
      </c>
      <c r="I426" s="76">
        <f>'09'!H48</f>
        <v>1133.17</v>
      </c>
    </row>
    <row r="427" spans="2:9" ht="13.5">
      <c r="B427" s="75" t="str">
        <f>INDEX(SUM!D:D,MATCH(SUM!$F$3,SUM!B:B,0),0)</f>
        <v>P056</v>
      </c>
      <c r="C427" s="74">
        <v>113</v>
      </c>
      <c r="D427" s="71" t="s">
        <v>1116</v>
      </c>
      <c r="E427" s="74">
        <f t="shared" si="6"/>
        <v>2018</v>
      </c>
      <c r="F427" s="71" t="s">
        <v>1463</v>
      </c>
      <c r="G427" s="75" t="s">
        <v>17</v>
      </c>
      <c r="H427" s="72" t="s">
        <v>1180</v>
      </c>
      <c r="I427" s="76">
        <f>'09'!H49</f>
        <v>1133.17</v>
      </c>
    </row>
    <row r="428" spans="2:9" ht="13.5">
      <c r="B428" s="75" t="str">
        <f>INDEX(SUM!D:D,MATCH(SUM!$F$3,SUM!B:B,0),0)</f>
        <v>P056</v>
      </c>
      <c r="C428" s="74">
        <v>113</v>
      </c>
      <c r="D428" s="71" t="s">
        <v>1116</v>
      </c>
      <c r="E428" s="74">
        <f t="shared" si="6"/>
        <v>2018</v>
      </c>
      <c r="F428" s="71" t="s">
        <v>1464</v>
      </c>
      <c r="G428" s="75" t="s">
        <v>17</v>
      </c>
      <c r="H428" s="72" t="s">
        <v>1181</v>
      </c>
      <c r="I428" s="76">
        <f>'09'!H50</f>
        <v>1133.17</v>
      </c>
    </row>
    <row r="429" spans="2:9" ht="13.5">
      <c r="B429" s="75" t="str">
        <f>INDEX(SUM!D:D,MATCH(SUM!$F$3,SUM!B:B,0),0)</f>
        <v>P056</v>
      </c>
      <c r="C429" s="74">
        <v>113</v>
      </c>
      <c r="D429" s="71" t="s">
        <v>1116</v>
      </c>
      <c r="E429" s="74">
        <f t="shared" si="6"/>
        <v>2018</v>
      </c>
      <c r="F429" s="71" t="s">
        <v>1465</v>
      </c>
      <c r="G429" s="75" t="s">
        <v>17</v>
      </c>
      <c r="H429" s="72" t="s">
        <v>1182</v>
      </c>
      <c r="I429" s="76">
        <f>'09'!H51</f>
        <v>1300.05</v>
      </c>
    </row>
    <row r="430" spans="2:9" ht="13.5">
      <c r="B430" s="75" t="str">
        <f>INDEX(SUM!D:D,MATCH(SUM!$F$3,SUM!B:B,0),0)</f>
        <v>P056</v>
      </c>
      <c r="C430" s="74">
        <v>113</v>
      </c>
      <c r="D430" s="71" t="s">
        <v>1116</v>
      </c>
      <c r="E430" s="74">
        <f t="shared" si="6"/>
        <v>2018</v>
      </c>
      <c r="F430" s="71" t="s">
        <v>1466</v>
      </c>
      <c r="G430" s="75" t="s">
        <v>17</v>
      </c>
      <c r="H430" s="72" t="s">
        <v>1183</v>
      </c>
      <c r="I430" s="76">
        <f>'09'!H52</f>
        <v>1294.45</v>
      </c>
    </row>
    <row r="431" spans="2:9" ht="13.5">
      <c r="B431" s="75" t="str">
        <f>INDEX(SUM!D:D,MATCH(SUM!$F$3,SUM!B:B,0),0)</f>
        <v>P056</v>
      </c>
      <c r="C431" s="74">
        <v>113</v>
      </c>
      <c r="D431" s="71" t="s">
        <v>1116</v>
      </c>
      <c r="E431" s="74">
        <f t="shared" si="6"/>
        <v>2018</v>
      </c>
      <c r="F431" s="71" t="s">
        <v>1467</v>
      </c>
      <c r="G431" s="75" t="s">
        <v>17</v>
      </c>
      <c r="H431" s="72" t="s">
        <v>1184</v>
      </c>
      <c r="I431" s="76">
        <f>'09'!H53</f>
        <v>1294.45</v>
      </c>
    </row>
    <row r="432" spans="2:9" ht="13.5">
      <c r="B432" s="75" t="str">
        <f>INDEX(SUM!D:D,MATCH(SUM!$F$3,SUM!B:B,0),0)</f>
        <v>P056</v>
      </c>
      <c r="C432" s="74">
        <v>113</v>
      </c>
      <c r="D432" s="71" t="s">
        <v>1116</v>
      </c>
      <c r="E432" s="74">
        <f t="shared" si="6"/>
        <v>2018</v>
      </c>
      <c r="F432" s="71" t="s">
        <v>1468</v>
      </c>
      <c r="G432" s="75" t="s">
        <v>17</v>
      </c>
      <c r="H432" s="72" t="s">
        <v>1185</v>
      </c>
      <c r="I432" s="76">
        <f>'09'!H54</f>
        <v>1268.25</v>
      </c>
    </row>
    <row r="433" spans="2:9" ht="13.5">
      <c r="B433" s="75" t="str">
        <f>INDEX(SUM!D:D,MATCH(SUM!$F$3,SUM!B:B,0),0)</f>
        <v>P056</v>
      </c>
      <c r="C433" s="74">
        <v>113</v>
      </c>
      <c r="D433" s="71" t="s">
        <v>1116</v>
      </c>
      <c r="E433" s="74">
        <f t="shared" si="6"/>
        <v>2018</v>
      </c>
      <c r="F433" s="71" t="s">
        <v>1469</v>
      </c>
      <c r="G433" s="75" t="s">
        <v>17</v>
      </c>
      <c r="H433" s="72" t="s">
        <v>1186</v>
      </c>
      <c r="I433" s="76">
        <f>'09'!H55</f>
        <v>1248.89</v>
      </c>
    </row>
    <row r="434" spans="2:9" ht="13.5">
      <c r="B434" s="75" t="str">
        <f>INDEX(SUM!D:D,MATCH(SUM!$F$3,SUM!B:B,0),0)</f>
        <v>P056</v>
      </c>
      <c r="C434" s="74">
        <v>113</v>
      </c>
      <c r="D434" s="71" t="s">
        <v>1116</v>
      </c>
      <c r="E434" s="74">
        <f t="shared" si="6"/>
        <v>2018</v>
      </c>
      <c r="F434" s="71" t="s">
        <v>1470</v>
      </c>
      <c r="G434" s="75" t="s">
        <v>17</v>
      </c>
      <c r="H434" s="72" t="s">
        <v>1187</v>
      </c>
      <c r="I434" s="76">
        <f>'09'!H56</f>
        <v>1273.85</v>
      </c>
    </row>
    <row r="435" spans="2:9" ht="13.5">
      <c r="B435" s="75" t="str">
        <f>INDEX(SUM!D:D,MATCH(SUM!$F$3,SUM!B:B,0),0)</f>
        <v>P056</v>
      </c>
      <c r="C435" s="74">
        <v>113</v>
      </c>
      <c r="D435" s="71" t="s">
        <v>1116</v>
      </c>
      <c r="E435" s="74">
        <f t="shared" si="6"/>
        <v>2018</v>
      </c>
      <c r="F435" s="71" t="s">
        <v>1471</v>
      </c>
      <c r="G435" s="75" t="s">
        <v>17</v>
      </c>
      <c r="H435" s="72" t="s">
        <v>1188</v>
      </c>
      <c r="I435" s="76">
        <f>'09'!H57</f>
        <v>1298.27</v>
      </c>
    </row>
    <row r="436" spans="2:9" ht="13.5">
      <c r="B436" s="75" t="str">
        <f>INDEX(SUM!D:D,MATCH(SUM!$F$3,SUM!B:B,0),0)</f>
        <v>P056</v>
      </c>
      <c r="C436" s="74">
        <v>113</v>
      </c>
      <c r="D436" s="71" t="s">
        <v>1116</v>
      </c>
      <c r="E436" s="74">
        <f t="shared" si="6"/>
        <v>2018</v>
      </c>
      <c r="F436" s="71" t="s">
        <v>1472</v>
      </c>
      <c r="G436" s="75" t="s">
        <v>17</v>
      </c>
      <c r="H436" s="72" t="s">
        <v>1189</v>
      </c>
      <c r="I436" s="76">
        <f>'09'!H58</f>
        <v>1248.89</v>
      </c>
    </row>
    <row r="437" spans="2:9" ht="13.5">
      <c r="B437" s="75" t="str">
        <f>INDEX(SUM!D:D,MATCH(SUM!$F$3,SUM!B:B,0),0)</f>
        <v>P056</v>
      </c>
      <c r="C437" s="74">
        <v>113</v>
      </c>
      <c r="D437" s="71" t="s">
        <v>1116</v>
      </c>
      <c r="E437" s="74">
        <f t="shared" si="6"/>
        <v>2018</v>
      </c>
      <c r="F437" s="71" t="s">
        <v>1473</v>
      </c>
      <c r="G437" s="75" t="s">
        <v>17</v>
      </c>
      <c r="H437" s="72" t="s">
        <v>1190</v>
      </c>
      <c r="I437" s="76">
        <f>'09'!H59</f>
        <v>1303.54</v>
      </c>
    </row>
    <row r="438" spans="2:9" ht="13.5">
      <c r="B438" s="75" t="str">
        <f>INDEX(SUM!D:D,MATCH(SUM!$F$3,SUM!B:B,0),0)</f>
        <v>P056</v>
      </c>
      <c r="C438" s="74">
        <v>113</v>
      </c>
      <c r="D438" s="71" t="s">
        <v>1116</v>
      </c>
      <c r="E438" s="74">
        <f t="shared" si="6"/>
        <v>2018</v>
      </c>
      <c r="F438" s="71" t="s">
        <v>1474</v>
      </c>
      <c r="G438" s="75" t="s">
        <v>17</v>
      </c>
      <c r="H438" s="72" t="s">
        <v>1191</v>
      </c>
      <c r="I438" s="76">
        <f>'09'!H60</f>
        <v>1268.25</v>
      </c>
    </row>
    <row r="439" spans="2:9" ht="13.5">
      <c r="B439" s="75" t="str">
        <f>INDEX(SUM!D:D,MATCH(SUM!$F$3,SUM!B:B,0),0)</f>
        <v>P056</v>
      </c>
      <c r="C439" s="74">
        <v>122</v>
      </c>
      <c r="D439" s="71" t="s">
        <v>1130</v>
      </c>
      <c r="E439" s="74">
        <f t="shared" si="6"/>
        <v>2018</v>
      </c>
      <c r="F439" s="71" t="s">
        <v>1306</v>
      </c>
      <c r="G439" s="75" t="s">
        <v>17</v>
      </c>
      <c r="H439" s="72" t="s">
        <v>1117</v>
      </c>
      <c r="I439" s="76">
        <f>'09'!D72</f>
        <v>0</v>
      </c>
    </row>
    <row r="440" spans="2:9" ht="13.5">
      <c r="B440" s="75" t="str">
        <f>INDEX(SUM!D:D,MATCH(SUM!$F$3,SUM!B:B,0),0)</f>
        <v>P056</v>
      </c>
      <c r="C440" s="74">
        <v>122</v>
      </c>
      <c r="D440" s="71" t="s">
        <v>1130</v>
      </c>
      <c r="E440" s="74">
        <f t="shared" si="6"/>
        <v>2018</v>
      </c>
      <c r="F440" s="71" t="s">
        <v>1307</v>
      </c>
      <c r="G440" s="75" t="s">
        <v>17</v>
      </c>
      <c r="H440" s="72" t="s">
        <v>1118</v>
      </c>
      <c r="I440" s="76">
        <f>'09'!D73</f>
        <v>0</v>
      </c>
    </row>
    <row r="441" spans="2:9" ht="13.5">
      <c r="B441" s="75" t="str">
        <f>INDEX(SUM!D:D,MATCH(SUM!$F$3,SUM!B:B,0),0)</f>
        <v>P056</v>
      </c>
      <c r="C441" s="74">
        <v>122</v>
      </c>
      <c r="D441" s="71" t="s">
        <v>1130</v>
      </c>
      <c r="E441" s="74">
        <f t="shared" si="6"/>
        <v>2018</v>
      </c>
      <c r="F441" s="71" t="s">
        <v>1308</v>
      </c>
      <c r="G441" s="75" t="s">
        <v>17</v>
      </c>
      <c r="H441" s="72" t="s">
        <v>1119</v>
      </c>
      <c r="I441" s="76">
        <f>'09'!D74</f>
        <v>0</v>
      </c>
    </row>
    <row r="442" spans="2:9" ht="13.5">
      <c r="B442" s="75" t="str">
        <f>INDEX(SUM!D:D,MATCH(SUM!$F$3,SUM!B:B,0),0)</f>
        <v>P056</v>
      </c>
      <c r="C442" s="74">
        <v>122</v>
      </c>
      <c r="D442" s="71" t="s">
        <v>1130</v>
      </c>
      <c r="E442" s="74">
        <f t="shared" si="6"/>
        <v>2018</v>
      </c>
      <c r="F442" s="71" t="s">
        <v>1309</v>
      </c>
      <c r="G442" s="75" t="s">
        <v>17</v>
      </c>
      <c r="H442" s="72" t="s">
        <v>1120</v>
      </c>
      <c r="I442" s="76">
        <f>'09'!D75</f>
        <v>0</v>
      </c>
    </row>
    <row r="443" spans="2:9" ht="13.5">
      <c r="B443" s="75" t="str">
        <f>INDEX(SUM!D:D,MATCH(SUM!$F$3,SUM!B:B,0),0)</f>
        <v>P056</v>
      </c>
      <c r="C443" s="74">
        <v>122</v>
      </c>
      <c r="D443" s="71" t="s">
        <v>1130</v>
      </c>
      <c r="E443" s="74">
        <f t="shared" si="6"/>
        <v>2018</v>
      </c>
      <c r="F443" s="71" t="s">
        <v>1310</v>
      </c>
      <c r="G443" s="75" t="s">
        <v>17</v>
      </c>
      <c r="H443" s="72" t="s">
        <v>1121</v>
      </c>
      <c r="I443" s="76">
        <f>'09'!D76</f>
        <v>0</v>
      </c>
    </row>
    <row r="444" spans="2:9" ht="13.5">
      <c r="B444" s="75" t="str">
        <f>INDEX(SUM!D:D,MATCH(SUM!$F$3,SUM!B:B,0),0)</f>
        <v>P056</v>
      </c>
      <c r="C444" s="74">
        <v>122</v>
      </c>
      <c r="D444" s="71" t="s">
        <v>1130</v>
      </c>
      <c r="E444" s="74">
        <f t="shared" si="6"/>
        <v>2018</v>
      </c>
      <c r="F444" s="71" t="s">
        <v>1311</v>
      </c>
      <c r="G444" s="75" t="s">
        <v>17</v>
      </c>
      <c r="H444" s="72" t="s">
        <v>1122</v>
      </c>
      <c r="I444" s="76">
        <f>'09'!D77</f>
        <v>0</v>
      </c>
    </row>
    <row r="445" spans="2:9" ht="13.5">
      <c r="B445" s="75" t="str">
        <f>INDEX(SUM!D:D,MATCH(SUM!$F$3,SUM!B:B,0),0)</f>
        <v>P056</v>
      </c>
      <c r="C445" s="74">
        <v>122</v>
      </c>
      <c r="D445" s="71" t="s">
        <v>1130</v>
      </c>
      <c r="E445" s="74">
        <f t="shared" si="6"/>
        <v>2018</v>
      </c>
      <c r="F445" s="71" t="s">
        <v>1312</v>
      </c>
      <c r="G445" s="75" t="s">
        <v>17</v>
      </c>
      <c r="H445" s="72" t="s">
        <v>1123</v>
      </c>
      <c r="I445" s="76">
        <f>'09'!D78</f>
        <v>0</v>
      </c>
    </row>
    <row r="446" spans="2:9" ht="13.5">
      <c r="B446" s="75" t="str">
        <f>INDEX(SUM!D:D,MATCH(SUM!$F$3,SUM!B:B,0),0)</f>
        <v>P056</v>
      </c>
      <c r="C446" s="74">
        <v>122</v>
      </c>
      <c r="D446" s="71" t="s">
        <v>1130</v>
      </c>
      <c r="E446" s="74">
        <f t="shared" si="6"/>
        <v>2018</v>
      </c>
      <c r="F446" s="71" t="s">
        <v>1313</v>
      </c>
      <c r="G446" s="75" t="s">
        <v>17</v>
      </c>
      <c r="H446" s="72" t="s">
        <v>1124</v>
      </c>
      <c r="I446" s="76">
        <f>'09'!D79</f>
        <v>0</v>
      </c>
    </row>
    <row r="447" spans="2:9" ht="13.5">
      <c r="B447" s="75" t="str">
        <f>INDEX(SUM!D:D,MATCH(SUM!$F$3,SUM!B:B,0),0)</f>
        <v>P056</v>
      </c>
      <c r="C447" s="74">
        <v>122</v>
      </c>
      <c r="D447" s="71" t="s">
        <v>1130</v>
      </c>
      <c r="E447" s="74">
        <f t="shared" si="6"/>
        <v>2018</v>
      </c>
      <c r="F447" s="71" t="s">
        <v>1314</v>
      </c>
      <c r="G447" s="75" t="s">
        <v>17</v>
      </c>
      <c r="H447" s="72" t="s">
        <v>1125</v>
      </c>
      <c r="I447" s="76">
        <f>'09'!D80</f>
        <v>0</v>
      </c>
    </row>
    <row r="448" spans="2:9" ht="13.5">
      <c r="B448" s="75" t="str">
        <f>INDEX(SUM!D:D,MATCH(SUM!$F$3,SUM!B:B,0),0)</f>
        <v>P056</v>
      </c>
      <c r="C448" s="74">
        <v>122</v>
      </c>
      <c r="D448" s="71" t="s">
        <v>1130</v>
      </c>
      <c r="E448" s="74">
        <f t="shared" si="6"/>
        <v>2018</v>
      </c>
      <c r="F448" s="71" t="s">
        <v>1315</v>
      </c>
      <c r="G448" s="75" t="s">
        <v>17</v>
      </c>
      <c r="H448" s="72" t="s">
        <v>1126</v>
      </c>
      <c r="I448" s="76">
        <f>'09'!D81</f>
        <v>0</v>
      </c>
    </row>
    <row r="449" spans="2:9" ht="13.5">
      <c r="B449" s="75" t="str">
        <f>INDEX(SUM!D:D,MATCH(SUM!$F$3,SUM!B:B,0),0)</f>
        <v>P056</v>
      </c>
      <c r="C449" s="74">
        <v>122</v>
      </c>
      <c r="D449" s="71" t="s">
        <v>1130</v>
      </c>
      <c r="E449" s="74">
        <f t="shared" si="6"/>
        <v>2018</v>
      </c>
      <c r="F449" s="71" t="s">
        <v>1316</v>
      </c>
      <c r="G449" s="75" t="s">
        <v>17</v>
      </c>
      <c r="H449" s="72" t="s">
        <v>1127</v>
      </c>
      <c r="I449" s="76">
        <f>'09'!D82</f>
        <v>0</v>
      </c>
    </row>
    <row r="450" spans="2:9" ht="13.5">
      <c r="B450" s="75" t="str">
        <f>INDEX(SUM!D:D,MATCH(SUM!$F$3,SUM!B:B,0),0)</f>
        <v>P056</v>
      </c>
      <c r="C450" s="74">
        <v>122</v>
      </c>
      <c r="D450" s="71" t="s">
        <v>1130</v>
      </c>
      <c r="E450" s="74">
        <f t="shared" si="6"/>
        <v>2018</v>
      </c>
      <c r="F450" s="71" t="s">
        <v>1317</v>
      </c>
      <c r="G450" s="75" t="s">
        <v>17</v>
      </c>
      <c r="H450" s="72" t="s">
        <v>1128</v>
      </c>
      <c r="I450" s="76">
        <f>'09'!D83</f>
        <v>0</v>
      </c>
    </row>
    <row r="451" spans="2:9" ht="13.5">
      <c r="B451" s="75" t="str">
        <f>INDEX(SUM!D:D,MATCH(SUM!$F$3,SUM!B:B,0),0)</f>
        <v>P056</v>
      </c>
      <c r="C451" s="74">
        <v>122</v>
      </c>
      <c r="D451" s="71" t="s">
        <v>1130</v>
      </c>
      <c r="E451" s="74">
        <f t="shared" si="6"/>
        <v>2018</v>
      </c>
      <c r="F451" s="71" t="s">
        <v>1318</v>
      </c>
      <c r="G451" s="75" t="s">
        <v>17</v>
      </c>
      <c r="H451" s="72" t="s">
        <v>1129</v>
      </c>
      <c r="I451" s="76">
        <f>'09'!D84</f>
        <v>0</v>
      </c>
    </row>
    <row r="452" spans="2:9" ht="13.5">
      <c r="B452" s="75" t="str">
        <f>INDEX(SUM!D:D,MATCH(SUM!$F$3,SUM!B:B,0),0)</f>
        <v>P056</v>
      </c>
      <c r="C452" s="74">
        <v>122</v>
      </c>
      <c r="D452" s="71" t="s">
        <v>1130</v>
      </c>
      <c r="E452" s="74">
        <f t="shared" si="6"/>
        <v>2018</v>
      </c>
      <c r="F452" s="71" t="s">
        <v>1319</v>
      </c>
      <c r="G452" s="75" t="s">
        <v>17</v>
      </c>
      <c r="H452" s="72" t="s">
        <v>1090</v>
      </c>
      <c r="I452" s="76">
        <f>'09'!E72</f>
        <v>0</v>
      </c>
    </row>
    <row r="453" spans="2:9" ht="13.5">
      <c r="B453" s="75" t="str">
        <f>INDEX(SUM!D:D,MATCH(SUM!$F$3,SUM!B:B,0),0)</f>
        <v>P056</v>
      </c>
      <c r="C453" s="74">
        <v>122</v>
      </c>
      <c r="D453" s="71" t="s">
        <v>1130</v>
      </c>
      <c r="E453" s="74">
        <f t="shared" si="6"/>
        <v>2018</v>
      </c>
      <c r="F453" s="71" t="s">
        <v>1320</v>
      </c>
      <c r="G453" s="75" t="s">
        <v>17</v>
      </c>
      <c r="H453" s="72" t="s">
        <v>1091</v>
      </c>
      <c r="I453" s="76">
        <f>'09'!E73</f>
        <v>0</v>
      </c>
    </row>
    <row r="454" spans="2:9" ht="13.5">
      <c r="B454" s="75" t="str">
        <f>INDEX(SUM!D:D,MATCH(SUM!$F$3,SUM!B:B,0),0)</f>
        <v>P056</v>
      </c>
      <c r="C454" s="74">
        <v>122</v>
      </c>
      <c r="D454" s="71" t="s">
        <v>1130</v>
      </c>
      <c r="E454" s="74">
        <f t="shared" si="6"/>
        <v>2018</v>
      </c>
      <c r="F454" s="71" t="s">
        <v>1321</v>
      </c>
      <c r="G454" s="75" t="s">
        <v>17</v>
      </c>
      <c r="H454" s="72" t="s">
        <v>1092</v>
      </c>
      <c r="I454" s="76">
        <f>'09'!E74</f>
        <v>0</v>
      </c>
    </row>
    <row r="455" spans="2:9" ht="13.5">
      <c r="B455" s="75" t="str">
        <f>INDEX(SUM!D:D,MATCH(SUM!$F$3,SUM!B:B,0),0)</f>
        <v>P056</v>
      </c>
      <c r="C455" s="74">
        <v>122</v>
      </c>
      <c r="D455" s="71" t="s">
        <v>1130</v>
      </c>
      <c r="E455" s="74">
        <f aca="true" t="shared" si="7" ref="E455:E518">E454</f>
        <v>2018</v>
      </c>
      <c r="F455" s="71" t="s">
        <v>1322</v>
      </c>
      <c r="G455" s="75" t="s">
        <v>17</v>
      </c>
      <c r="H455" s="72" t="s">
        <v>1093</v>
      </c>
      <c r="I455" s="76">
        <f>'09'!E75</f>
        <v>0</v>
      </c>
    </row>
    <row r="456" spans="2:9" ht="13.5">
      <c r="B456" s="75" t="str">
        <f>INDEX(SUM!D:D,MATCH(SUM!$F$3,SUM!B:B,0),0)</f>
        <v>P056</v>
      </c>
      <c r="C456" s="74">
        <v>122</v>
      </c>
      <c r="D456" s="71" t="s">
        <v>1130</v>
      </c>
      <c r="E456" s="74">
        <f t="shared" si="7"/>
        <v>2018</v>
      </c>
      <c r="F456" s="71" t="s">
        <v>1323</v>
      </c>
      <c r="G456" s="75" t="s">
        <v>17</v>
      </c>
      <c r="H456" s="72" t="s">
        <v>1094</v>
      </c>
      <c r="I456" s="76">
        <f>'09'!E76</f>
        <v>0</v>
      </c>
    </row>
    <row r="457" spans="2:9" ht="13.5">
      <c r="B457" s="75" t="str">
        <f>INDEX(SUM!D:D,MATCH(SUM!$F$3,SUM!B:B,0),0)</f>
        <v>P056</v>
      </c>
      <c r="C457" s="74">
        <v>122</v>
      </c>
      <c r="D457" s="71" t="s">
        <v>1130</v>
      </c>
      <c r="E457" s="74">
        <f t="shared" si="7"/>
        <v>2018</v>
      </c>
      <c r="F457" s="71" t="s">
        <v>1324</v>
      </c>
      <c r="G457" s="75" t="s">
        <v>17</v>
      </c>
      <c r="H457" s="72" t="s">
        <v>1095</v>
      </c>
      <c r="I457" s="76">
        <f>'09'!E77</f>
        <v>0</v>
      </c>
    </row>
    <row r="458" spans="2:9" ht="13.5">
      <c r="B458" s="75" t="str">
        <f>INDEX(SUM!D:D,MATCH(SUM!$F$3,SUM!B:B,0),0)</f>
        <v>P056</v>
      </c>
      <c r="C458" s="74">
        <v>122</v>
      </c>
      <c r="D458" s="71" t="s">
        <v>1130</v>
      </c>
      <c r="E458" s="74">
        <f t="shared" si="7"/>
        <v>2018</v>
      </c>
      <c r="F458" s="71" t="s">
        <v>1325</v>
      </c>
      <c r="G458" s="75" t="s">
        <v>17</v>
      </c>
      <c r="H458" s="72" t="s">
        <v>1096</v>
      </c>
      <c r="I458" s="76">
        <f>'09'!E78</f>
        <v>0</v>
      </c>
    </row>
    <row r="459" spans="2:9" ht="13.5">
      <c r="B459" s="75" t="str">
        <f>INDEX(SUM!D:D,MATCH(SUM!$F$3,SUM!B:B,0),0)</f>
        <v>P056</v>
      </c>
      <c r="C459" s="74">
        <v>122</v>
      </c>
      <c r="D459" s="71" t="s">
        <v>1130</v>
      </c>
      <c r="E459" s="74">
        <f t="shared" si="7"/>
        <v>2018</v>
      </c>
      <c r="F459" s="71" t="s">
        <v>1326</v>
      </c>
      <c r="G459" s="75" t="s">
        <v>17</v>
      </c>
      <c r="H459" s="72" t="s">
        <v>1097</v>
      </c>
      <c r="I459" s="76">
        <f>'09'!E79</f>
        <v>0</v>
      </c>
    </row>
    <row r="460" spans="2:9" ht="13.5">
      <c r="B460" s="75" t="str">
        <f>INDEX(SUM!D:D,MATCH(SUM!$F$3,SUM!B:B,0),0)</f>
        <v>P056</v>
      </c>
      <c r="C460" s="74">
        <v>122</v>
      </c>
      <c r="D460" s="71" t="s">
        <v>1130</v>
      </c>
      <c r="E460" s="74">
        <f t="shared" si="7"/>
        <v>2018</v>
      </c>
      <c r="F460" s="71" t="s">
        <v>1327</v>
      </c>
      <c r="G460" s="75" t="s">
        <v>17</v>
      </c>
      <c r="H460" s="72" t="s">
        <v>1098</v>
      </c>
      <c r="I460" s="76">
        <f>'09'!E80</f>
        <v>0</v>
      </c>
    </row>
    <row r="461" spans="2:9" ht="13.5">
      <c r="B461" s="75" t="str">
        <f>INDEX(SUM!D:D,MATCH(SUM!$F$3,SUM!B:B,0),0)</f>
        <v>P056</v>
      </c>
      <c r="C461" s="74">
        <v>122</v>
      </c>
      <c r="D461" s="71" t="s">
        <v>1130</v>
      </c>
      <c r="E461" s="74">
        <f t="shared" si="7"/>
        <v>2018</v>
      </c>
      <c r="F461" s="71" t="s">
        <v>1328</v>
      </c>
      <c r="G461" s="75" t="s">
        <v>17</v>
      </c>
      <c r="H461" s="72" t="s">
        <v>1099</v>
      </c>
      <c r="I461" s="76">
        <f>'09'!E81</f>
        <v>0</v>
      </c>
    </row>
    <row r="462" spans="2:9" ht="13.5">
      <c r="B462" s="75" t="str">
        <f>INDEX(SUM!D:D,MATCH(SUM!$F$3,SUM!B:B,0),0)</f>
        <v>P056</v>
      </c>
      <c r="C462" s="74">
        <v>122</v>
      </c>
      <c r="D462" s="71" t="s">
        <v>1130</v>
      </c>
      <c r="E462" s="74">
        <f t="shared" si="7"/>
        <v>2018</v>
      </c>
      <c r="F462" s="71" t="s">
        <v>1329</v>
      </c>
      <c r="G462" s="75" t="s">
        <v>17</v>
      </c>
      <c r="H462" s="72" t="s">
        <v>1100</v>
      </c>
      <c r="I462" s="76">
        <f>'09'!E82</f>
        <v>0</v>
      </c>
    </row>
    <row r="463" spans="2:9" ht="13.5">
      <c r="B463" s="75" t="str">
        <f>INDEX(SUM!D:D,MATCH(SUM!$F$3,SUM!B:B,0),0)</f>
        <v>P056</v>
      </c>
      <c r="C463" s="74">
        <v>122</v>
      </c>
      <c r="D463" s="71" t="s">
        <v>1130</v>
      </c>
      <c r="E463" s="74">
        <f t="shared" si="7"/>
        <v>2018</v>
      </c>
      <c r="F463" s="71" t="s">
        <v>1330</v>
      </c>
      <c r="G463" s="75" t="s">
        <v>17</v>
      </c>
      <c r="H463" s="72" t="s">
        <v>1101</v>
      </c>
      <c r="I463" s="76">
        <f>'09'!E83</f>
        <v>0</v>
      </c>
    </row>
    <row r="464" spans="2:9" ht="13.5">
      <c r="B464" s="75" t="str">
        <f>INDEX(SUM!D:D,MATCH(SUM!$F$3,SUM!B:B,0),0)</f>
        <v>P056</v>
      </c>
      <c r="C464" s="74">
        <v>122</v>
      </c>
      <c r="D464" s="71" t="s">
        <v>1130</v>
      </c>
      <c r="E464" s="74">
        <f t="shared" si="7"/>
        <v>2018</v>
      </c>
      <c r="F464" s="71" t="s">
        <v>1331</v>
      </c>
      <c r="G464" s="75" t="s">
        <v>17</v>
      </c>
      <c r="H464" s="72" t="s">
        <v>1102</v>
      </c>
      <c r="I464" s="76">
        <f>'09'!E84</f>
        <v>0</v>
      </c>
    </row>
    <row r="465" spans="2:9" ht="13.5">
      <c r="B465" s="75" t="str">
        <f>INDEX(SUM!D:D,MATCH(SUM!$F$3,SUM!B:B,0),0)</f>
        <v>P056</v>
      </c>
      <c r="C465" s="74">
        <v>122</v>
      </c>
      <c r="D465" s="71" t="s">
        <v>1130</v>
      </c>
      <c r="E465" s="74">
        <f t="shared" si="7"/>
        <v>2018</v>
      </c>
      <c r="F465" s="71" t="s">
        <v>1332</v>
      </c>
      <c r="G465" s="75" t="s">
        <v>17</v>
      </c>
      <c r="H465" s="72" t="s">
        <v>1166</v>
      </c>
      <c r="I465" s="76">
        <f>'09'!F72</f>
        <v>0</v>
      </c>
    </row>
    <row r="466" spans="2:9" ht="13.5">
      <c r="B466" s="75" t="str">
        <f>INDEX(SUM!D:D,MATCH(SUM!$F$3,SUM!B:B,0),0)</f>
        <v>P056</v>
      </c>
      <c r="C466" s="74">
        <v>122</v>
      </c>
      <c r="D466" s="71" t="s">
        <v>1130</v>
      </c>
      <c r="E466" s="74">
        <f t="shared" si="7"/>
        <v>2018</v>
      </c>
      <c r="F466" s="71" t="s">
        <v>1333</v>
      </c>
      <c r="G466" s="75" t="s">
        <v>17</v>
      </c>
      <c r="H466" s="72" t="s">
        <v>1167</v>
      </c>
      <c r="I466" s="76">
        <f>'09'!F73</f>
        <v>0</v>
      </c>
    </row>
    <row r="467" spans="2:9" ht="13.5">
      <c r="B467" s="75" t="str">
        <f>INDEX(SUM!D:D,MATCH(SUM!$F$3,SUM!B:B,0),0)</f>
        <v>P056</v>
      </c>
      <c r="C467" s="74">
        <v>122</v>
      </c>
      <c r="D467" s="71" t="s">
        <v>1130</v>
      </c>
      <c r="E467" s="74">
        <f t="shared" si="7"/>
        <v>2018</v>
      </c>
      <c r="F467" s="71" t="s">
        <v>1334</v>
      </c>
      <c r="G467" s="75" t="s">
        <v>17</v>
      </c>
      <c r="H467" s="72" t="s">
        <v>1168</v>
      </c>
      <c r="I467" s="76">
        <f>'09'!F74</f>
        <v>0</v>
      </c>
    </row>
    <row r="468" spans="2:9" ht="13.5">
      <c r="B468" s="75" t="str">
        <f>INDEX(SUM!D:D,MATCH(SUM!$F$3,SUM!B:B,0),0)</f>
        <v>P056</v>
      </c>
      <c r="C468" s="74">
        <v>122</v>
      </c>
      <c r="D468" s="71" t="s">
        <v>1130</v>
      </c>
      <c r="E468" s="74">
        <f t="shared" si="7"/>
        <v>2018</v>
      </c>
      <c r="F468" s="71" t="s">
        <v>1335</v>
      </c>
      <c r="G468" s="75" t="s">
        <v>17</v>
      </c>
      <c r="H468" s="72" t="s">
        <v>1169</v>
      </c>
      <c r="I468" s="76">
        <f>'09'!F75</f>
        <v>0</v>
      </c>
    </row>
    <row r="469" spans="2:9" ht="13.5">
      <c r="B469" s="75" t="str">
        <f>INDEX(SUM!D:D,MATCH(SUM!$F$3,SUM!B:B,0),0)</f>
        <v>P056</v>
      </c>
      <c r="C469" s="74">
        <v>122</v>
      </c>
      <c r="D469" s="71" t="s">
        <v>1130</v>
      </c>
      <c r="E469" s="74">
        <f t="shared" si="7"/>
        <v>2018</v>
      </c>
      <c r="F469" s="71" t="s">
        <v>1336</v>
      </c>
      <c r="G469" s="75" t="s">
        <v>17</v>
      </c>
      <c r="H469" s="72" t="s">
        <v>1170</v>
      </c>
      <c r="I469" s="76">
        <f>'09'!F76</f>
        <v>0</v>
      </c>
    </row>
    <row r="470" spans="2:9" ht="13.5">
      <c r="B470" s="75" t="str">
        <f>INDEX(SUM!D:D,MATCH(SUM!$F$3,SUM!B:B,0),0)</f>
        <v>P056</v>
      </c>
      <c r="C470" s="74">
        <v>122</v>
      </c>
      <c r="D470" s="71" t="s">
        <v>1130</v>
      </c>
      <c r="E470" s="74">
        <f t="shared" si="7"/>
        <v>2018</v>
      </c>
      <c r="F470" s="71" t="s">
        <v>1337</v>
      </c>
      <c r="G470" s="75" t="s">
        <v>17</v>
      </c>
      <c r="H470" s="72" t="s">
        <v>1171</v>
      </c>
      <c r="I470" s="76">
        <f>'09'!F77</f>
        <v>0</v>
      </c>
    </row>
    <row r="471" spans="2:9" ht="13.5">
      <c r="B471" s="75" t="str">
        <f>INDEX(SUM!D:D,MATCH(SUM!$F$3,SUM!B:B,0),0)</f>
        <v>P056</v>
      </c>
      <c r="C471" s="74">
        <v>122</v>
      </c>
      <c r="D471" s="71" t="s">
        <v>1130</v>
      </c>
      <c r="E471" s="74">
        <f t="shared" si="7"/>
        <v>2018</v>
      </c>
      <c r="F471" s="71" t="s">
        <v>1338</v>
      </c>
      <c r="G471" s="75" t="s">
        <v>17</v>
      </c>
      <c r="H471" s="72" t="s">
        <v>1172</v>
      </c>
      <c r="I471" s="76">
        <f>'09'!F78</f>
        <v>0</v>
      </c>
    </row>
    <row r="472" spans="2:9" ht="13.5">
      <c r="B472" s="75" t="str">
        <f>INDEX(SUM!D:D,MATCH(SUM!$F$3,SUM!B:B,0),0)</f>
        <v>P056</v>
      </c>
      <c r="C472" s="74">
        <v>122</v>
      </c>
      <c r="D472" s="71" t="s">
        <v>1130</v>
      </c>
      <c r="E472" s="74">
        <f t="shared" si="7"/>
        <v>2018</v>
      </c>
      <c r="F472" s="71" t="s">
        <v>1339</v>
      </c>
      <c r="G472" s="75" t="s">
        <v>17</v>
      </c>
      <c r="H472" s="72" t="s">
        <v>1173</v>
      </c>
      <c r="I472" s="76">
        <f>'09'!F79</f>
        <v>0</v>
      </c>
    </row>
    <row r="473" spans="2:9" ht="13.5">
      <c r="B473" s="75" t="str">
        <f>INDEX(SUM!D:D,MATCH(SUM!$F$3,SUM!B:B,0),0)</f>
        <v>P056</v>
      </c>
      <c r="C473" s="74">
        <v>122</v>
      </c>
      <c r="D473" s="71" t="s">
        <v>1130</v>
      </c>
      <c r="E473" s="74">
        <f t="shared" si="7"/>
        <v>2018</v>
      </c>
      <c r="F473" s="71" t="s">
        <v>1340</v>
      </c>
      <c r="G473" s="75" t="s">
        <v>17</v>
      </c>
      <c r="H473" s="72" t="s">
        <v>1174</v>
      </c>
      <c r="I473" s="76">
        <f>'09'!F80</f>
        <v>0</v>
      </c>
    </row>
    <row r="474" spans="2:9" ht="13.5">
      <c r="B474" s="75" t="str">
        <f>INDEX(SUM!D:D,MATCH(SUM!$F$3,SUM!B:B,0),0)</f>
        <v>P056</v>
      </c>
      <c r="C474" s="74">
        <v>122</v>
      </c>
      <c r="D474" s="71" t="s">
        <v>1130</v>
      </c>
      <c r="E474" s="74">
        <f t="shared" si="7"/>
        <v>2018</v>
      </c>
      <c r="F474" s="71" t="s">
        <v>1341</v>
      </c>
      <c r="G474" s="75" t="s">
        <v>17</v>
      </c>
      <c r="H474" s="72" t="s">
        <v>1175</v>
      </c>
      <c r="I474" s="76">
        <f>'09'!F81</f>
        <v>0</v>
      </c>
    </row>
    <row r="475" spans="2:9" ht="13.5">
      <c r="B475" s="75" t="str">
        <f>INDEX(SUM!D:D,MATCH(SUM!$F$3,SUM!B:B,0),0)</f>
        <v>P056</v>
      </c>
      <c r="C475" s="74">
        <v>122</v>
      </c>
      <c r="D475" s="71" t="s">
        <v>1130</v>
      </c>
      <c r="E475" s="74">
        <f t="shared" si="7"/>
        <v>2018</v>
      </c>
      <c r="F475" s="71" t="s">
        <v>1342</v>
      </c>
      <c r="G475" s="75" t="s">
        <v>17</v>
      </c>
      <c r="H475" s="72" t="s">
        <v>1176</v>
      </c>
      <c r="I475" s="76">
        <f>'09'!F82</f>
        <v>0</v>
      </c>
    </row>
    <row r="476" spans="2:9" ht="13.5">
      <c r="B476" s="75" t="str">
        <f>INDEX(SUM!D:D,MATCH(SUM!$F$3,SUM!B:B,0),0)</f>
        <v>P056</v>
      </c>
      <c r="C476" s="74">
        <v>122</v>
      </c>
      <c r="D476" s="71" t="s">
        <v>1130</v>
      </c>
      <c r="E476" s="74">
        <f t="shared" si="7"/>
        <v>2018</v>
      </c>
      <c r="F476" s="71" t="s">
        <v>1343</v>
      </c>
      <c r="G476" s="75" t="s">
        <v>17</v>
      </c>
      <c r="H476" s="72" t="s">
        <v>1177</v>
      </c>
      <c r="I476" s="76">
        <f>'09'!F83</f>
        <v>0</v>
      </c>
    </row>
    <row r="477" spans="2:9" ht="13.5">
      <c r="B477" s="75" t="str">
        <f>INDEX(SUM!D:D,MATCH(SUM!$F$3,SUM!B:B,0),0)</f>
        <v>P056</v>
      </c>
      <c r="C477" s="74">
        <v>122</v>
      </c>
      <c r="D477" s="71" t="s">
        <v>1130</v>
      </c>
      <c r="E477" s="74">
        <f t="shared" si="7"/>
        <v>2018</v>
      </c>
      <c r="F477" s="71" t="s">
        <v>1344</v>
      </c>
      <c r="G477" s="75" t="s">
        <v>17</v>
      </c>
      <c r="H477" s="72" t="s">
        <v>1178</v>
      </c>
      <c r="I477" s="76">
        <f>'09'!F84</f>
        <v>0</v>
      </c>
    </row>
    <row r="478" spans="2:9" ht="13.5">
      <c r="B478" s="75" t="str">
        <f>INDEX(SUM!D:D,MATCH(SUM!$F$3,SUM!B:B,0),0)</f>
        <v>P056</v>
      </c>
      <c r="C478" s="74">
        <v>122</v>
      </c>
      <c r="D478" s="71" t="s">
        <v>1130</v>
      </c>
      <c r="E478" s="74">
        <f t="shared" si="7"/>
        <v>2018</v>
      </c>
      <c r="F478" s="71" t="s">
        <v>1345</v>
      </c>
      <c r="G478" s="75" t="s">
        <v>17</v>
      </c>
      <c r="H478" s="72" t="s">
        <v>1179</v>
      </c>
      <c r="I478" s="76">
        <f>'09'!G72</f>
        <v>0</v>
      </c>
    </row>
    <row r="479" spans="2:9" ht="13.5">
      <c r="B479" s="75" t="str">
        <f>INDEX(SUM!D:D,MATCH(SUM!$F$3,SUM!B:B,0),0)</f>
        <v>P056</v>
      </c>
      <c r="C479" s="74">
        <v>122</v>
      </c>
      <c r="D479" s="71" t="s">
        <v>1130</v>
      </c>
      <c r="E479" s="74">
        <f t="shared" si="7"/>
        <v>2018</v>
      </c>
      <c r="F479" s="71" t="s">
        <v>1346</v>
      </c>
      <c r="G479" s="75" t="s">
        <v>17</v>
      </c>
      <c r="H479" s="72" t="s">
        <v>1180</v>
      </c>
      <c r="I479" s="76">
        <f>'09'!G73</f>
        <v>0</v>
      </c>
    </row>
    <row r="480" spans="2:9" ht="13.5">
      <c r="B480" s="75" t="str">
        <f>INDEX(SUM!D:D,MATCH(SUM!$F$3,SUM!B:B,0),0)</f>
        <v>P056</v>
      </c>
      <c r="C480" s="74">
        <v>122</v>
      </c>
      <c r="D480" s="71" t="s">
        <v>1130</v>
      </c>
      <c r="E480" s="74">
        <f t="shared" si="7"/>
        <v>2018</v>
      </c>
      <c r="F480" s="71" t="s">
        <v>1347</v>
      </c>
      <c r="G480" s="75" t="s">
        <v>17</v>
      </c>
      <c r="H480" s="72" t="s">
        <v>1181</v>
      </c>
      <c r="I480" s="76">
        <f>'09'!G74</f>
        <v>0</v>
      </c>
    </row>
    <row r="481" spans="2:9" ht="13.5">
      <c r="B481" s="75" t="str">
        <f>INDEX(SUM!D:D,MATCH(SUM!$F$3,SUM!B:B,0),0)</f>
        <v>P056</v>
      </c>
      <c r="C481" s="74">
        <v>122</v>
      </c>
      <c r="D481" s="71" t="s">
        <v>1130</v>
      </c>
      <c r="E481" s="74">
        <f t="shared" si="7"/>
        <v>2018</v>
      </c>
      <c r="F481" s="71" t="s">
        <v>1348</v>
      </c>
      <c r="G481" s="75" t="s">
        <v>17</v>
      </c>
      <c r="H481" s="72" t="s">
        <v>1182</v>
      </c>
      <c r="I481" s="76">
        <f>'09'!G75</f>
        <v>0</v>
      </c>
    </row>
    <row r="482" spans="2:9" ht="13.5">
      <c r="B482" s="75" t="str">
        <f>INDEX(SUM!D:D,MATCH(SUM!$F$3,SUM!B:B,0),0)</f>
        <v>P056</v>
      </c>
      <c r="C482" s="74">
        <v>122</v>
      </c>
      <c r="D482" s="71" t="s">
        <v>1130</v>
      </c>
      <c r="E482" s="74">
        <f t="shared" si="7"/>
        <v>2018</v>
      </c>
      <c r="F482" s="71" t="s">
        <v>1349</v>
      </c>
      <c r="G482" s="75" t="s">
        <v>17</v>
      </c>
      <c r="H482" s="72" t="s">
        <v>1183</v>
      </c>
      <c r="I482" s="76">
        <f>'09'!G76</f>
        <v>0</v>
      </c>
    </row>
    <row r="483" spans="2:9" ht="13.5">
      <c r="B483" s="75" t="str">
        <f>INDEX(SUM!D:D,MATCH(SUM!$F$3,SUM!B:B,0),0)</f>
        <v>P056</v>
      </c>
      <c r="C483" s="74">
        <v>122</v>
      </c>
      <c r="D483" s="71" t="s">
        <v>1130</v>
      </c>
      <c r="E483" s="74">
        <f t="shared" si="7"/>
        <v>2018</v>
      </c>
      <c r="F483" s="71" t="s">
        <v>1350</v>
      </c>
      <c r="G483" s="75" t="s">
        <v>17</v>
      </c>
      <c r="H483" s="72" t="s">
        <v>1184</v>
      </c>
      <c r="I483" s="76">
        <f>'09'!G77</f>
        <v>0</v>
      </c>
    </row>
    <row r="484" spans="2:9" ht="13.5">
      <c r="B484" s="75" t="str">
        <f>INDEX(SUM!D:D,MATCH(SUM!$F$3,SUM!B:B,0),0)</f>
        <v>P056</v>
      </c>
      <c r="C484" s="74">
        <v>122</v>
      </c>
      <c r="D484" s="71" t="s">
        <v>1130</v>
      </c>
      <c r="E484" s="74">
        <f t="shared" si="7"/>
        <v>2018</v>
      </c>
      <c r="F484" s="71" t="s">
        <v>1351</v>
      </c>
      <c r="G484" s="75" t="s">
        <v>17</v>
      </c>
      <c r="H484" s="72" t="s">
        <v>1185</v>
      </c>
      <c r="I484" s="76">
        <f>'09'!G78</f>
        <v>0</v>
      </c>
    </row>
    <row r="485" spans="2:9" ht="13.5">
      <c r="B485" s="75" t="str">
        <f>INDEX(SUM!D:D,MATCH(SUM!$F$3,SUM!B:B,0),0)</f>
        <v>P056</v>
      </c>
      <c r="C485" s="74">
        <v>122</v>
      </c>
      <c r="D485" s="71" t="s">
        <v>1130</v>
      </c>
      <c r="E485" s="74">
        <f t="shared" si="7"/>
        <v>2018</v>
      </c>
      <c r="F485" s="71" t="s">
        <v>1352</v>
      </c>
      <c r="G485" s="75" t="s">
        <v>17</v>
      </c>
      <c r="H485" s="72" t="s">
        <v>1186</v>
      </c>
      <c r="I485" s="76">
        <f>'09'!G79</f>
        <v>0</v>
      </c>
    </row>
    <row r="486" spans="2:9" ht="13.5">
      <c r="B486" s="75" t="str">
        <f>INDEX(SUM!D:D,MATCH(SUM!$F$3,SUM!B:B,0),0)</f>
        <v>P056</v>
      </c>
      <c r="C486" s="74">
        <v>122</v>
      </c>
      <c r="D486" s="71" t="s">
        <v>1130</v>
      </c>
      <c r="E486" s="74">
        <f t="shared" si="7"/>
        <v>2018</v>
      </c>
      <c r="F486" s="71" t="s">
        <v>1353</v>
      </c>
      <c r="G486" s="75" t="s">
        <v>17</v>
      </c>
      <c r="H486" s="72" t="s">
        <v>1187</v>
      </c>
      <c r="I486" s="76">
        <f>'09'!G80</f>
        <v>0</v>
      </c>
    </row>
    <row r="487" spans="2:9" ht="13.5">
      <c r="B487" s="75" t="str">
        <f>INDEX(SUM!D:D,MATCH(SUM!$F$3,SUM!B:B,0),0)</f>
        <v>P056</v>
      </c>
      <c r="C487" s="74">
        <v>122</v>
      </c>
      <c r="D487" s="71" t="s">
        <v>1130</v>
      </c>
      <c r="E487" s="74">
        <f t="shared" si="7"/>
        <v>2018</v>
      </c>
      <c r="F487" s="71" t="s">
        <v>1354</v>
      </c>
      <c r="G487" s="75" t="s">
        <v>17</v>
      </c>
      <c r="H487" s="72" t="s">
        <v>1188</v>
      </c>
      <c r="I487" s="76">
        <f>'09'!G81</f>
        <v>0</v>
      </c>
    </row>
    <row r="488" spans="2:9" ht="13.5">
      <c r="B488" s="75" t="str">
        <f>INDEX(SUM!D:D,MATCH(SUM!$F$3,SUM!B:B,0),0)</f>
        <v>P056</v>
      </c>
      <c r="C488" s="74">
        <v>122</v>
      </c>
      <c r="D488" s="71" t="s">
        <v>1130</v>
      </c>
      <c r="E488" s="74">
        <f t="shared" si="7"/>
        <v>2018</v>
      </c>
      <c r="F488" s="71" t="s">
        <v>1355</v>
      </c>
      <c r="G488" s="75" t="s">
        <v>17</v>
      </c>
      <c r="H488" s="72" t="s">
        <v>1189</v>
      </c>
      <c r="I488" s="76">
        <f>'09'!G82</f>
        <v>0</v>
      </c>
    </row>
    <row r="489" spans="2:9" ht="13.5">
      <c r="B489" s="75" t="str">
        <f>INDEX(SUM!D:D,MATCH(SUM!$F$3,SUM!B:B,0),0)</f>
        <v>P056</v>
      </c>
      <c r="C489" s="74">
        <v>122</v>
      </c>
      <c r="D489" s="71" t="s">
        <v>1130</v>
      </c>
      <c r="E489" s="74">
        <f t="shared" si="7"/>
        <v>2018</v>
      </c>
      <c r="F489" s="71" t="s">
        <v>1356</v>
      </c>
      <c r="G489" s="75" t="s">
        <v>17</v>
      </c>
      <c r="H489" s="72" t="s">
        <v>1190</v>
      </c>
      <c r="I489" s="76">
        <f>'09'!G83</f>
        <v>0</v>
      </c>
    </row>
    <row r="490" spans="2:9" ht="13.5">
      <c r="B490" s="75" t="str">
        <f>INDEX(SUM!D:D,MATCH(SUM!$F$3,SUM!B:B,0),0)</f>
        <v>P056</v>
      </c>
      <c r="C490" s="74">
        <v>122</v>
      </c>
      <c r="D490" s="71" t="s">
        <v>1130</v>
      </c>
      <c r="E490" s="74">
        <f t="shared" si="7"/>
        <v>2018</v>
      </c>
      <c r="F490" s="71" t="s">
        <v>1357</v>
      </c>
      <c r="G490" s="75" t="s">
        <v>17</v>
      </c>
      <c r="H490" s="72" t="s">
        <v>1191</v>
      </c>
      <c r="I490" s="76">
        <f>'09'!G84</f>
        <v>0</v>
      </c>
    </row>
    <row r="491" spans="2:9" ht="13.5">
      <c r="B491" s="75" t="str">
        <f>INDEX(SUM!D:D,MATCH(SUM!$F$3,SUM!B:B,0),0)</f>
        <v>P056</v>
      </c>
      <c r="C491" s="74" t="s">
        <v>17</v>
      </c>
      <c r="D491" s="71" t="s">
        <v>1131</v>
      </c>
      <c r="E491" s="74">
        <f t="shared" si="7"/>
        <v>2018</v>
      </c>
      <c r="F491" s="71" t="s">
        <v>1132</v>
      </c>
      <c r="G491" s="75" t="s">
        <v>17</v>
      </c>
      <c r="H491" s="72" t="s">
        <v>1133</v>
      </c>
      <c r="I491" s="76" t="str">
        <f>"Lei Municipal n° "&amp;TEXT('09'!F10,"#.##0")&amp;", de "&amp;'09'!G10</f>
        <v>Lei Municipal n° 487, de 41257</v>
      </c>
    </row>
    <row r="492" spans="2:9" ht="13.5">
      <c r="B492" s="75" t="str">
        <f>INDEX(SUM!D:D,MATCH(SUM!$F$3,SUM!B:B,0),0)</f>
        <v>P056</v>
      </c>
      <c r="C492" s="74" t="s">
        <v>17</v>
      </c>
      <c r="D492" s="71" t="s">
        <v>1131</v>
      </c>
      <c r="E492" s="74">
        <f t="shared" si="7"/>
        <v>2018</v>
      </c>
      <c r="F492" s="71" t="s">
        <v>1134</v>
      </c>
      <c r="G492" s="75" t="s">
        <v>17</v>
      </c>
      <c r="H492" s="72" t="s">
        <v>1135</v>
      </c>
      <c r="I492" s="76">
        <f>'09'!F11</f>
        <v>11</v>
      </c>
    </row>
    <row r="493" spans="2:9" ht="13.5">
      <c r="B493" s="75" t="str">
        <f>INDEX(SUM!D:D,MATCH(SUM!$F$3,SUM!B:B,0),0)</f>
        <v>P056</v>
      </c>
      <c r="C493" s="74" t="s">
        <v>17</v>
      </c>
      <c r="D493" s="71" t="s">
        <v>1131</v>
      </c>
      <c r="E493" s="74">
        <f t="shared" si="7"/>
        <v>2018</v>
      </c>
      <c r="F493" s="71" t="s">
        <v>1136</v>
      </c>
      <c r="G493" s="75" t="s">
        <v>17</v>
      </c>
      <c r="H493" s="72" t="s">
        <v>1137</v>
      </c>
      <c r="I493" s="76">
        <f>'09'!F12</f>
        <v>11</v>
      </c>
    </row>
    <row r="494" spans="2:9" ht="13.5">
      <c r="B494" s="75" t="str">
        <f>INDEX(SUM!D:D,MATCH(SUM!$F$3,SUM!B:B,0),0)</f>
        <v>P056</v>
      </c>
      <c r="C494" s="74" t="s">
        <v>17</v>
      </c>
      <c r="D494" s="71" t="s">
        <v>1131</v>
      </c>
      <c r="E494" s="74">
        <f t="shared" si="7"/>
        <v>2018</v>
      </c>
      <c r="F494" s="71" t="s">
        <v>1138</v>
      </c>
      <c r="G494" s="75" t="s">
        <v>17</v>
      </c>
      <c r="H494" s="72" t="s">
        <v>1139</v>
      </c>
      <c r="I494" s="76">
        <f>'09'!F13</f>
        <v>15.07</v>
      </c>
    </row>
    <row r="495" spans="2:9" ht="13.5">
      <c r="B495" s="75" t="str">
        <f>INDEX(SUM!D:D,MATCH(SUM!$F$3,SUM!B:B,0),0)</f>
        <v>P056</v>
      </c>
      <c r="C495" s="74" t="s">
        <v>17</v>
      </c>
      <c r="D495" s="71" t="s">
        <v>1131</v>
      </c>
      <c r="E495" s="74">
        <f t="shared" si="7"/>
        <v>2018</v>
      </c>
      <c r="F495" s="71" t="s">
        <v>1140</v>
      </c>
      <c r="G495" s="75" t="s">
        <v>17</v>
      </c>
      <c r="H495" s="72" t="s">
        <v>1141</v>
      </c>
      <c r="I495" s="76">
        <f>'09'!F14</f>
        <v>3</v>
      </c>
    </row>
    <row r="496" spans="2:9" ht="13.5">
      <c r="B496" s="75" t="str">
        <f>INDEX(SUM!D:D,MATCH(SUM!$F$3,SUM!B:B,0),0)</f>
        <v>P056</v>
      </c>
      <c r="C496" s="74" t="s">
        <v>17</v>
      </c>
      <c r="D496" s="71" t="s">
        <v>1131</v>
      </c>
      <c r="E496" s="74">
        <f t="shared" si="7"/>
        <v>2018</v>
      </c>
      <c r="F496" s="71" t="s">
        <v>1142</v>
      </c>
      <c r="G496" s="75" t="s">
        <v>17</v>
      </c>
      <c r="H496" s="72" t="s">
        <v>1143</v>
      </c>
      <c r="I496" s="158">
        <f>'09'!F15</f>
        <v>10</v>
      </c>
    </row>
    <row r="497" spans="2:9" ht="13.5">
      <c r="B497" s="75" t="str">
        <f>INDEX(SUM!D:D,MATCH(SUM!$F$3,SUM!B:B,0),0)</f>
        <v>P056</v>
      </c>
      <c r="C497" s="74">
        <v>110</v>
      </c>
      <c r="D497" s="71" t="s">
        <v>1144</v>
      </c>
      <c r="E497" s="74">
        <f t="shared" si="7"/>
        <v>2018</v>
      </c>
      <c r="F497" s="71" t="s">
        <v>1145</v>
      </c>
      <c r="G497" s="75" t="s">
        <v>17</v>
      </c>
      <c r="H497" s="72" t="s">
        <v>1064</v>
      </c>
      <c r="I497" s="76">
        <f>'10'!C15</f>
        <v>82178</v>
      </c>
    </row>
    <row r="498" spans="2:9" ht="13.5">
      <c r="B498" s="75" t="str">
        <f>INDEX(SUM!D:D,MATCH(SUM!$F$3,SUM!B:B,0),0)</f>
        <v>P056</v>
      </c>
      <c r="C498" s="74">
        <v>110</v>
      </c>
      <c r="D498" s="71" t="s">
        <v>1144</v>
      </c>
      <c r="E498" s="74">
        <f t="shared" si="7"/>
        <v>2018</v>
      </c>
      <c r="F498" s="71" t="s">
        <v>1146</v>
      </c>
      <c r="G498" s="75" t="s">
        <v>17</v>
      </c>
      <c r="H498" s="72" t="s">
        <v>1065</v>
      </c>
      <c r="I498" s="76">
        <f>'10'!C16</f>
        <v>90978</v>
      </c>
    </row>
    <row r="499" spans="2:9" ht="13.5">
      <c r="B499" s="75" t="str">
        <f>INDEX(SUM!D:D,MATCH(SUM!$F$3,SUM!B:B,0),0)</f>
        <v>P056</v>
      </c>
      <c r="C499" s="74">
        <v>110</v>
      </c>
      <c r="D499" s="71" t="s">
        <v>1144</v>
      </c>
      <c r="E499" s="74">
        <f t="shared" si="7"/>
        <v>2018</v>
      </c>
      <c r="F499" s="71" t="s">
        <v>1147</v>
      </c>
      <c r="G499" s="75" t="s">
        <v>17</v>
      </c>
      <c r="H499" s="72" t="s">
        <v>1066</v>
      </c>
      <c r="I499" s="76">
        <f>'10'!C17</f>
        <v>86578</v>
      </c>
    </row>
    <row r="500" spans="2:9" ht="13.5">
      <c r="B500" s="75" t="str">
        <f>INDEX(SUM!D:D,MATCH(SUM!$F$3,SUM!B:B,0),0)</f>
        <v>P056</v>
      </c>
      <c r="C500" s="74">
        <v>110</v>
      </c>
      <c r="D500" s="71" t="s">
        <v>1144</v>
      </c>
      <c r="E500" s="74">
        <f t="shared" si="7"/>
        <v>2018</v>
      </c>
      <c r="F500" s="71" t="s">
        <v>1148</v>
      </c>
      <c r="G500" s="75" t="s">
        <v>17</v>
      </c>
      <c r="H500" s="72" t="s">
        <v>1067</v>
      </c>
      <c r="I500" s="76">
        <f>'10'!C18</f>
        <v>86578</v>
      </c>
    </row>
    <row r="501" spans="2:9" ht="13.5">
      <c r="B501" s="75" t="str">
        <f>INDEX(SUM!D:D,MATCH(SUM!$F$3,SUM!B:B,0),0)</f>
        <v>P056</v>
      </c>
      <c r="C501" s="74">
        <v>110</v>
      </c>
      <c r="D501" s="71" t="s">
        <v>1144</v>
      </c>
      <c r="E501" s="74">
        <f t="shared" si="7"/>
        <v>2018</v>
      </c>
      <c r="F501" s="71" t="s">
        <v>1149</v>
      </c>
      <c r="G501" s="75" t="s">
        <v>17</v>
      </c>
      <c r="H501" s="72" t="s">
        <v>1068</v>
      </c>
      <c r="I501" s="76">
        <f>'10'!C19</f>
        <v>87678</v>
      </c>
    </row>
    <row r="502" spans="2:9" ht="13.5">
      <c r="B502" s="75" t="str">
        <f>INDEX(SUM!D:D,MATCH(SUM!$F$3,SUM!B:B,0),0)</f>
        <v>P056</v>
      </c>
      <c r="C502" s="74">
        <v>110</v>
      </c>
      <c r="D502" s="71" t="s">
        <v>1144</v>
      </c>
      <c r="E502" s="74">
        <f t="shared" si="7"/>
        <v>2018</v>
      </c>
      <c r="F502" s="71" t="s">
        <v>1150</v>
      </c>
      <c r="G502" s="75" t="s">
        <v>17</v>
      </c>
      <c r="H502" s="72" t="s">
        <v>1069</v>
      </c>
      <c r="I502" s="76">
        <f>'10'!C20</f>
        <v>86578</v>
      </c>
    </row>
    <row r="503" spans="2:9" ht="13.5">
      <c r="B503" s="75" t="str">
        <f>INDEX(SUM!D:D,MATCH(SUM!$F$3,SUM!B:B,0),0)</f>
        <v>P056</v>
      </c>
      <c r="C503" s="74">
        <v>110</v>
      </c>
      <c r="D503" s="71" t="s">
        <v>1144</v>
      </c>
      <c r="E503" s="74">
        <f t="shared" si="7"/>
        <v>2018</v>
      </c>
      <c r="F503" s="71" t="s">
        <v>1151</v>
      </c>
      <c r="G503" s="75" t="s">
        <v>17</v>
      </c>
      <c r="H503" s="72" t="s">
        <v>1070</v>
      </c>
      <c r="I503" s="76">
        <f>'10'!C21</f>
        <v>86578</v>
      </c>
    </row>
    <row r="504" spans="2:9" ht="13.5">
      <c r="B504" s="75" t="str">
        <f>INDEX(SUM!D:D,MATCH(SUM!$F$3,SUM!B:B,0),0)</f>
        <v>P056</v>
      </c>
      <c r="C504" s="74">
        <v>110</v>
      </c>
      <c r="D504" s="71" t="s">
        <v>1144</v>
      </c>
      <c r="E504" s="74">
        <f t="shared" si="7"/>
        <v>2018</v>
      </c>
      <c r="F504" s="71" t="s">
        <v>1152</v>
      </c>
      <c r="G504" s="75" t="s">
        <v>17</v>
      </c>
      <c r="H504" s="72" t="s">
        <v>1071</v>
      </c>
      <c r="I504" s="76">
        <f>'10'!C22</f>
        <v>86578</v>
      </c>
    </row>
    <row r="505" spans="2:9" ht="13.5">
      <c r="B505" s="75" t="str">
        <f>INDEX(SUM!D:D,MATCH(SUM!$F$3,SUM!B:B,0),0)</f>
        <v>P056</v>
      </c>
      <c r="C505" s="74">
        <v>110</v>
      </c>
      <c r="D505" s="71" t="s">
        <v>1144</v>
      </c>
      <c r="E505" s="74">
        <f t="shared" si="7"/>
        <v>2018</v>
      </c>
      <c r="F505" s="71" t="s">
        <v>1153</v>
      </c>
      <c r="G505" s="75" t="s">
        <v>17</v>
      </c>
      <c r="H505" s="72" t="s">
        <v>1072</v>
      </c>
      <c r="I505" s="76">
        <f>'10'!C23</f>
        <v>87678</v>
      </c>
    </row>
    <row r="506" spans="2:9" ht="13.5">
      <c r="B506" s="75" t="str">
        <f>INDEX(SUM!D:D,MATCH(SUM!$F$3,SUM!B:B,0),0)</f>
        <v>P056</v>
      </c>
      <c r="C506" s="74">
        <v>110</v>
      </c>
      <c r="D506" s="71" t="s">
        <v>1144</v>
      </c>
      <c r="E506" s="74">
        <f t="shared" si="7"/>
        <v>2018</v>
      </c>
      <c r="F506" s="71" t="s">
        <v>1154</v>
      </c>
      <c r="G506" s="75" t="s">
        <v>17</v>
      </c>
      <c r="H506" s="72" t="s">
        <v>1073</v>
      </c>
      <c r="I506" s="76">
        <f>'10'!C24</f>
        <v>87678</v>
      </c>
    </row>
    <row r="507" spans="2:9" ht="13.5">
      <c r="B507" s="75" t="str">
        <f>INDEX(SUM!D:D,MATCH(SUM!$F$3,SUM!B:B,0),0)</f>
        <v>P056</v>
      </c>
      <c r="C507" s="74">
        <v>110</v>
      </c>
      <c r="D507" s="71" t="s">
        <v>1144</v>
      </c>
      <c r="E507" s="74">
        <f t="shared" si="7"/>
        <v>2018</v>
      </c>
      <c r="F507" s="71" t="s">
        <v>1155</v>
      </c>
      <c r="G507" s="75" t="s">
        <v>17</v>
      </c>
      <c r="H507" s="72" t="s">
        <v>1074</v>
      </c>
      <c r="I507" s="76">
        <f>'10'!C25</f>
        <v>87678</v>
      </c>
    </row>
    <row r="508" spans="2:9" ht="13.5">
      <c r="B508" s="75" t="str">
        <f>INDEX(SUM!D:D,MATCH(SUM!$F$3,SUM!B:B,0),0)</f>
        <v>P056</v>
      </c>
      <c r="C508" s="74">
        <v>110</v>
      </c>
      <c r="D508" s="71" t="s">
        <v>1144</v>
      </c>
      <c r="E508" s="74">
        <f t="shared" si="7"/>
        <v>2018</v>
      </c>
      <c r="F508" s="71" t="s">
        <v>1156</v>
      </c>
      <c r="G508" s="75" t="s">
        <v>17</v>
      </c>
      <c r="H508" s="72" t="s">
        <v>1075</v>
      </c>
      <c r="I508" s="76">
        <f>'10'!C26</f>
        <v>87678</v>
      </c>
    </row>
    <row r="509" spans="2:9" ht="13.5">
      <c r="B509" s="75" t="str">
        <f>INDEX(SUM!D:D,MATCH(SUM!$F$3,SUM!B:B,0),0)</f>
        <v>P056</v>
      </c>
      <c r="C509" s="74">
        <v>110</v>
      </c>
      <c r="D509" s="71" t="s">
        <v>1144</v>
      </c>
      <c r="E509" s="74">
        <f t="shared" si="7"/>
        <v>2018</v>
      </c>
      <c r="F509" s="71" t="s">
        <v>1157</v>
      </c>
      <c r="G509" s="75" t="s">
        <v>17</v>
      </c>
      <c r="H509" s="72" t="s">
        <v>1076</v>
      </c>
      <c r="I509" s="76">
        <f>'10'!C27</f>
        <v>9944.66</v>
      </c>
    </row>
    <row r="510" spans="2:9" ht="13.5">
      <c r="B510" s="75" t="str">
        <f>INDEX(SUM!D:D,MATCH(SUM!$F$3,SUM!B:B,0),0)</f>
        <v>P056</v>
      </c>
      <c r="C510" s="74">
        <v>110</v>
      </c>
      <c r="D510" s="71" t="s">
        <v>1144</v>
      </c>
      <c r="E510" s="74">
        <f t="shared" si="7"/>
        <v>2018</v>
      </c>
      <c r="F510" s="71" t="s">
        <v>1202</v>
      </c>
      <c r="G510" s="75" t="s">
        <v>17</v>
      </c>
      <c r="H510" s="72" t="s">
        <v>1077</v>
      </c>
      <c r="I510" s="76">
        <f>'10'!D15</f>
        <v>7615.68</v>
      </c>
    </row>
    <row r="511" spans="2:9" ht="13.5">
      <c r="B511" s="75" t="str">
        <f>INDEX(SUM!D:D,MATCH(SUM!$F$3,SUM!B:B,0),0)</f>
        <v>P056</v>
      </c>
      <c r="C511" s="74">
        <v>110</v>
      </c>
      <c r="D511" s="71" t="s">
        <v>1144</v>
      </c>
      <c r="E511" s="74">
        <f t="shared" si="7"/>
        <v>2018</v>
      </c>
      <c r="F511" s="71" t="s">
        <v>1203</v>
      </c>
      <c r="G511" s="75" t="s">
        <v>17</v>
      </c>
      <c r="H511" s="72" t="s">
        <v>1078</v>
      </c>
      <c r="I511" s="76">
        <f>'10'!D16</f>
        <v>7615.68</v>
      </c>
    </row>
    <row r="512" spans="2:9" ht="13.5">
      <c r="B512" s="75" t="str">
        <f>INDEX(SUM!D:D,MATCH(SUM!$F$3,SUM!B:B,0),0)</f>
        <v>P056</v>
      </c>
      <c r="C512" s="74">
        <v>110</v>
      </c>
      <c r="D512" s="71" t="s">
        <v>1144</v>
      </c>
      <c r="E512" s="74">
        <f t="shared" si="7"/>
        <v>2018</v>
      </c>
      <c r="F512" s="71" t="s">
        <v>1204</v>
      </c>
      <c r="G512" s="75" t="s">
        <v>17</v>
      </c>
      <c r="H512" s="72" t="s">
        <v>1079</v>
      </c>
      <c r="I512" s="76">
        <f>'10'!D17</f>
        <v>7615.68</v>
      </c>
    </row>
    <row r="513" spans="2:9" ht="13.5">
      <c r="B513" s="75" t="str">
        <f>INDEX(SUM!D:D,MATCH(SUM!$F$3,SUM!B:B,0),0)</f>
        <v>P056</v>
      </c>
      <c r="C513" s="74">
        <v>110</v>
      </c>
      <c r="D513" s="71" t="s">
        <v>1144</v>
      </c>
      <c r="E513" s="74">
        <f t="shared" si="7"/>
        <v>2018</v>
      </c>
      <c r="F513" s="71" t="s">
        <v>1205</v>
      </c>
      <c r="G513" s="75" t="s">
        <v>17</v>
      </c>
      <c r="H513" s="72" t="s">
        <v>1080</v>
      </c>
      <c r="I513" s="76">
        <f>'10'!D18</f>
        <v>7615.68</v>
      </c>
    </row>
    <row r="514" spans="2:9" ht="13.5">
      <c r="B514" s="75" t="str">
        <f>INDEX(SUM!D:D,MATCH(SUM!$F$3,SUM!B:B,0),0)</f>
        <v>P056</v>
      </c>
      <c r="C514" s="74">
        <v>110</v>
      </c>
      <c r="D514" s="71" t="s">
        <v>1144</v>
      </c>
      <c r="E514" s="74">
        <f t="shared" si="7"/>
        <v>2018</v>
      </c>
      <c r="F514" s="71" t="s">
        <v>1206</v>
      </c>
      <c r="G514" s="75" t="s">
        <v>17</v>
      </c>
      <c r="H514" s="72" t="s">
        <v>1081</v>
      </c>
      <c r="I514" s="76">
        <f>'10'!D19</f>
        <v>7725.68</v>
      </c>
    </row>
    <row r="515" spans="2:9" ht="13.5">
      <c r="B515" s="75" t="str">
        <f>INDEX(SUM!D:D,MATCH(SUM!$F$3,SUM!B:B,0),0)</f>
        <v>P056</v>
      </c>
      <c r="C515" s="74">
        <v>110</v>
      </c>
      <c r="D515" s="71" t="s">
        <v>1144</v>
      </c>
      <c r="E515" s="74">
        <f t="shared" si="7"/>
        <v>2018</v>
      </c>
      <c r="F515" s="71" t="s">
        <v>1207</v>
      </c>
      <c r="G515" s="75" t="s">
        <v>17</v>
      </c>
      <c r="H515" s="72" t="s">
        <v>1082</v>
      </c>
      <c r="I515" s="76">
        <f>'10'!D20</f>
        <v>7615.68</v>
      </c>
    </row>
    <row r="516" spans="2:9" ht="13.5">
      <c r="B516" s="75" t="str">
        <f>INDEX(SUM!D:D,MATCH(SUM!$F$3,SUM!B:B,0),0)</f>
        <v>P056</v>
      </c>
      <c r="C516" s="74">
        <v>110</v>
      </c>
      <c r="D516" s="71" t="s">
        <v>1144</v>
      </c>
      <c r="E516" s="74">
        <f t="shared" si="7"/>
        <v>2018</v>
      </c>
      <c r="F516" s="71" t="s">
        <v>1208</v>
      </c>
      <c r="G516" s="75" t="s">
        <v>17</v>
      </c>
      <c r="H516" s="72" t="s">
        <v>1083</v>
      </c>
      <c r="I516" s="76">
        <f>'10'!D21</f>
        <v>7615.68</v>
      </c>
    </row>
    <row r="517" spans="2:9" ht="13.5">
      <c r="B517" s="75" t="str">
        <f>INDEX(SUM!D:D,MATCH(SUM!$F$3,SUM!B:B,0),0)</f>
        <v>P056</v>
      </c>
      <c r="C517" s="74">
        <v>110</v>
      </c>
      <c r="D517" s="71" t="s">
        <v>1144</v>
      </c>
      <c r="E517" s="74">
        <f t="shared" si="7"/>
        <v>2018</v>
      </c>
      <c r="F517" s="71" t="s">
        <v>1209</v>
      </c>
      <c r="G517" s="75" t="s">
        <v>17</v>
      </c>
      <c r="H517" s="72" t="s">
        <v>1084</v>
      </c>
      <c r="I517" s="76">
        <f>'10'!D22</f>
        <v>7615.68</v>
      </c>
    </row>
    <row r="518" spans="2:9" ht="13.5">
      <c r="B518" s="75" t="str">
        <f>INDEX(SUM!D:D,MATCH(SUM!$F$3,SUM!B:B,0),0)</f>
        <v>P056</v>
      </c>
      <c r="C518" s="74">
        <v>110</v>
      </c>
      <c r="D518" s="71" t="s">
        <v>1144</v>
      </c>
      <c r="E518" s="74">
        <f t="shared" si="7"/>
        <v>2018</v>
      </c>
      <c r="F518" s="71" t="s">
        <v>1210</v>
      </c>
      <c r="G518" s="75" t="s">
        <v>17</v>
      </c>
      <c r="H518" s="72" t="s">
        <v>1085</v>
      </c>
      <c r="I518" s="76">
        <f>'10'!D23</f>
        <v>7725.68</v>
      </c>
    </row>
    <row r="519" spans="2:9" ht="13.5">
      <c r="B519" s="75" t="str">
        <f>INDEX(SUM!D:D,MATCH(SUM!$F$3,SUM!B:B,0),0)</f>
        <v>P056</v>
      </c>
      <c r="C519" s="74">
        <v>110</v>
      </c>
      <c r="D519" s="71" t="s">
        <v>1144</v>
      </c>
      <c r="E519" s="74">
        <f aca="true" t="shared" si="8" ref="E519:E582">E518</f>
        <v>2018</v>
      </c>
      <c r="F519" s="71" t="s">
        <v>1211</v>
      </c>
      <c r="G519" s="75" t="s">
        <v>17</v>
      </c>
      <c r="H519" s="72" t="s">
        <v>1086</v>
      </c>
      <c r="I519" s="76">
        <f>'10'!D24</f>
        <v>7725.68</v>
      </c>
    </row>
    <row r="520" spans="2:9" ht="13.5">
      <c r="B520" s="75" t="str">
        <f>INDEX(SUM!D:D,MATCH(SUM!$F$3,SUM!B:B,0),0)</f>
        <v>P056</v>
      </c>
      <c r="C520" s="74">
        <v>110</v>
      </c>
      <c r="D520" s="71" t="s">
        <v>1144</v>
      </c>
      <c r="E520" s="74">
        <f t="shared" si="8"/>
        <v>2018</v>
      </c>
      <c r="F520" s="71" t="s">
        <v>1212</v>
      </c>
      <c r="G520" s="75" t="s">
        <v>17</v>
      </c>
      <c r="H520" s="72" t="s">
        <v>1087</v>
      </c>
      <c r="I520" s="76">
        <f>'10'!D25</f>
        <v>7725.68</v>
      </c>
    </row>
    <row r="521" spans="2:9" ht="13.5">
      <c r="B521" s="75" t="str">
        <f>INDEX(SUM!D:D,MATCH(SUM!$F$3,SUM!B:B,0),0)</f>
        <v>P056</v>
      </c>
      <c r="C521" s="74">
        <v>110</v>
      </c>
      <c r="D521" s="71" t="s">
        <v>1144</v>
      </c>
      <c r="E521" s="74">
        <f t="shared" si="8"/>
        <v>2018</v>
      </c>
      <c r="F521" s="71" t="s">
        <v>1213</v>
      </c>
      <c r="G521" s="75" t="s">
        <v>17</v>
      </c>
      <c r="H521" s="72" t="s">
        <v>1088</v>
      </c>
      <c r="I521" s="76">
        <f>'10'!D26</f>
        <v>7725.68</v>
      </c>
    </row>
    <row r="522" spans="2:9" ht="13.5">
      <c r="B522" s="75" t="str">
        <f>INDEX(SUM!D:D,MATCH(SUM!$F$3,SUM!B:B,0),0)</f>
        <v>P056</v>
      </c>
      <c r="C522" s="74">
        <v>110</v>
      </c>
      <c r="D522" s="71" t="s">
        <v>1144</v>
      </c>
      <c r="E522" s="74">
        <f t="shared" si="8"/>
        <v>2018</v>
      </c>
      <c r="F522" s="71" t="s">
        <v>1214</v>
      </c>
      <c r="G522" s="75" t="s">
        <v>17</v>
      </c>
      <c r="H522" s="72" t="s">
        <v>1089</v>
      </c>
      <c r="I522" s="76">
        <f>'10'!D27</f>
        <v>813.57</v>
      </c>
    </row>
    <row r="523" spans="2:9" ht="13.5">
      <c r="B523" s="75" t="str">
        <f>INDEX(SUM!D:D,MATCH(SUM!$F$3,SUM!B:B,0),0)</f>
        <v>P056</v>
      </c>
      <c r="C523" s="74">
        <v>110</v>
      </c>
      <c r="D523" s="71" t="s">
        <v>1144</v>
      </c>
      <c r="E523" s="74">
        <f t="shared" si="8"/>
        <v>2018</v>
      </c>
      <c r="F523" s="71" t="s">
        <v>1215</v>
      </c>
      <c r="G523" s="75" t="s">
        <v>17</v>
      </c>
      <c r="H523" s="72" t="s">
        <v>1090</v>
      </c>
      <c r="I523" s="76">
        <f>'10'!E15</f>
        <v>7615.68</v>
      </c>
    </row>
    <row r="524" spans="2:9" ht="13.5">
      <c r="B524" s="75" t="str">
        <f>INDEX(SUM!D:D,MATCH(SUM!$F$3,SUM!B:B,0),0)</f>
        <v>P056</v>
      </c>
      <c r="C524" s="74">
        <v>110</v>
      </c>
      <c r="D524" s="71" t="s">
        <v>1144</v>
      </c>
      <c r="E524" s="74">
        <f t="shared" si="8"/>
        <v>2018</v>
      </c>
      <c r="F524" s="71" t="s">
        <v>1216</v>
      </c>
      <c r="G524" s="75" t="s">
        <v>17</v>
      </c>
      <c r="H524" s="72" t="s">
        <v>1091</v>
      </c>
      <c r="I524" s="76">
        <f>'10'!E16</f>
        <v>7615.68</v>
      </c>
    </row>
    <row r="525" spans="2:9" ht="13.5">
      <c r="B525" s="75" t="str">
        <f>INDEX(SUM!D:D,MATCH(SUM!$F$3,SUM!B:B,0),0)</f>
        <v>P056</v>
      </c>
      <c r="C525" s="74">
        <v>110</v>
      </c>
      <c r="D525" s="71" t="s">
        <v>1144</v>
      </c>
      <c r="E525" s="74">
        <f t="shared" si="8"/>
        <v>2018</v>
      </c>
      <c r="F525" s="71" t="s">
        <v>1217</v>
      </c>
      <c r="G525" s="75" t="s">
        <v>17</v>
      </c>
      <c r="H525" s="72" t="s">
        <v>1092</v>
      </c>
      <c r="I525" s="76">
        <f>'10'!E17</f>
        <v>7615.68</v>
      </c>
    </row>
    <row r="526" spans="2:9" ht="13.5">
      <c r="B526" s="75" t="str">
        <f>INDEX(SUM!D:D,MATCH(SUM!$F$3,SUM!B:B,0),0)</f>
        <v>P056</v>
      </c>
      <c r="C526" s="74">
        <v>110</v>
      </c>
      <c r="D526" s="71" t="s">
        <v>1144</v>
      </c>
      <c r="E526" s="74">
        <f t="shared" si="8"/>
        <v>2018</v>
      </c>
      <c r="F526" s="71" t="s">
        <v>1218</v>
      </c>
      <c r="G526" s="75" t="s">
        <v>17</v>
      </c>
      <c r="H526" s="72" t="s">
        <v>1093</v>
      </c>
      <c r="I526" s="76">
        <f>'10'!E18</f>
        <v>7615.68</v>
      </c>
    </row>
    <row r="527" spans="2:9" ht="13.5">
      <c r="B527" s="75" t="str">
        <f>INDEX(SUM!D:D,MATCH(SUM!$F$3,SUM!B:B,0),0)</f>
        <v>P056</v>
      </c>
      <c r="C527" s="74">
        <v>110</v>
      </c>
      <c r="D527" s="71" t="s">
        <v>1144</v>
      </c>
      <c r="E527" s="74">
        <f t="shared" si="8"/>
        <v>2018</v>
      </c>
      <c r="F527" s="71" t="s">
        <v>1219</v>
      </c>
      <c r="G527" s="75" t="s">
        <v>17</v>
      </c>
      <c r="H527" s="72" t="s">
        <v>1094</v>
      </c>
      <c r="I527" s="76">
        <f>'10'!E19</f>
        <v>7725.68</v>
      </c>
    </row>
    <row r="528" spans="2:9" ht="13.5">
      <c r="B528" s="75" t="str">
        <f>INDEX(SUM!D:D,MATCH(SUM!$F$3,SUM!B:B,0),0)</f>
        <v>P056</v>
      </c>
      <c r="C528" s="74">
        <v>110</v>
      </c>
      <c r="D528" s="71" t="s">
        <v>1144</v>
      </c>
      <c r="E528" s="74">
        <f t="shared" si="8"/>
        <v>2018</v>
      </c>
      <c r="F528" s="71" t="s">
        <v>1220</v>
      </c>
      <c r="G528" s="75" t="s">
        <v>17</v>
      </c>
      <c r="H528" s="72" t="s">
        <v>1095</v>
      </c>
      <c r="I528" s="76">
        <f>'10'!E20</f>
        <v>7615.68</v>
      </c>
    </row>
    <row r="529" spans="2:9" ht="13.5">
      <c r="B529" s="75" t="str">
        <f>INDEX(SUM!D:D,MATCH(SUM!$F$3,SUM!B:B,0),0)</f>
        <v>P056</v>
      </c>
      <c r="C529" s="74">
        <v>110</v>
      </c>
      <c r="D529" s="71" t="s">
        <v>1144</v>
      </c>
      <c r="E529" s="74">
        <f t="shared" si="8"/>
        <v>2018</v>
      </c>
      <c r="F529" s="71" t="s">
        <v>1221</v>
      </c>
      <c r="G529" s="75" t="s">
        <v>17</v>
      </c>
      <c r="H529" s="72" t="s">
        <v>1096</v>
      </c>
      <c r="I529" s="76">
        <f>'10'!E21</f>
        <v>7615.68</v>
      </c>
    </row>
    <row r="530" spans="2:9" ht="13.5">
      <c r="B530" s="75" t="str">
        <f>INDEX(SUM!D:D,MATCH(SUM!$F$3,SUM!B:B,0),0)</f>
        <v>P056</v>
      </c>
      <c r="C530" s="74">
        <v>110</v>
      </c>
      <c r="D530" s="71" t="s">
        <v>1144</v>
      </c>
      <c r="E530" s="74">
        <f t="shared" si="8"/>
        <v>2018</v>
      </c>
      <c r="F530" s="71" t="s">
        <v>1222</v>
      </c>
      <c r="G530" s="75" t="s">
        <v>17</v>
      </c>
      <c r="H530" s="72" t="s">
        <v>1097</v>
      </c>
      <c r="I530" s="76">
        <f>'10'!E22</f>
        <v>7615.68</v>
      </c>
    </row>
    <row r="531" spans="2:9" ht="13.5">
      <c r="B531" s="75" t="str">
        <f>INDEX(SUM!D:D,MATCH(SUM!$F$3,SUM!B:B,0),0)</f>
        <v>P056</v>
      </c>
      <c r="C531" s="74">
        <v>110</v>
      </c>
      <c r="D531" s="71" t="s">
        <v>1144</v>
      </c>
      <c r="E531" s="74">
        <f t="shared" si="8"/>
        <v>2018</v>
      </c>
      <c r="F531" s="71" t="s">
        <v>1223</v>
      </c>
      <c r="G531" s="75" t="s">
        <v>17</v>
      </c>
      <c r="H531" s="72" t="s">
        <v>1098</v>
      </c>
      <c r="I531" s="76">
        <f>'10'!E23</f>
        <v>7725.68</v>
      </c>
    </row>
    <row r="532" spans="2:9" ht="13.5">
      <c r="B532" s="75" t="str">
        <f>INDEX(SUM!D:D,MATCH(SUM!$F$3,SUM!B:B,0),0)</f>
        <v>P056</v>
      </c>
      <c r="C532" s="74">
        <v>110</v>
      </c>
      <c r="D532" s="71" t="s">
        <v>1144</v>
      </c>
      <c r="E532" s="74">
        <f t="shared" si="8"/>
        <v>2018</v>
      </c>
      <c r="F532" s="71" t="s">
        <v>1224</v>
      </c>
      <c r="G532" s="75" t="s">
        <v>17</v>
      </c>
      <c r="H532" s="72" t="s">
        <v>1099</v>
      </c>
      <c r="I532" s="76">
        <f>'10'!E24</f>
        <v>7725.68</v>
      </c>
    </row>
    <row r="533" spans="2:9" ht="13.5">
      <c r="B533" s="75" t="str">
        <f>INDEX(SUM!D:D,MATCH(SUM!$F$3,SUM!B:B,0),0)</f>
        <v>P056</v>
      </c>
      <c r="C533" s="74">
        <v>110</v>
      </c>
      <c r="D533" s="71" t="s">
        <v>1144</v>
      </c>
      <c r="E533" s="74">
        <f t="shared" si="8"/>
        <v>2018</v>
      </c>
      <c r="F533" s="71" t="s">
        <v>1225</v>
      </c>
      <c r="G533" s="75" t="s">
        <v>17</v>
      </c>
      <c r="H533" s="72" t="s">
        <v>1100</v>
      </c>
      <c r="I533" s="76">
        <f>'10'!E25</f>
        <v>7725.68</v>
      </c>
    </row>
    <row r="534" spans="2:9" ht="13.5">
      <c r="B534" s="75" t="str">
        <f>INDEX(SUM!D:D,MATCH(SUM!$F$3,SUM!B:B,0),0)</f>
        <v>P056</v>
      </c>
      <c r="C534" s="74">
        <v>110</v>
      </c>
      <c r="D534" s="71" t="s">
        <v>1144</v>
      </c>
      <c r="E534" s="74">
        <f t="shared" si="8"/>
        <v>2018</v>
      </c>
      <c r="F534" s="71" t="s">
        <v>1226</v>
      </c>
      <c r="G534" s="75" t="s">
        <v>17</v>
      </c>
      <c r="H534" s="72" t="s">
        <v>1101</v>
      </c>
      <c r="I534" s="76">
        <f>'10'!E26</f>
        <v>7725.68</v>
      </c>
    </row>
    <row r="535" spans="2:9" ht="13.5">
      <c r="B535" s="75" t="str">
        <f>INDEX(SUM!D:D,MATCH(SUM!$F$3,SUM!B:B,0),0)</f>
        <v>P056</v>
      </c>
      <c r="C535" s="74">
        <v>110</v>
      </c>
      <c r="D535" s="71" t="s">
        <v>1144</v>
      </c>
      <c r="E535" s="74">
        <f t="shared" si="8"/>
        <v>2018</v>
      </c>
      <c r="F535" s="71" t="s">
        <v>1227</v>
      </c>
      <c r="G535" s="75" t="s">
        <v>17</v>
      </c>
      <c r="H535" s="72" t="s">
        <v>1102</v>
      </c>
      <c r="I535" s="76">
        <f>'10'!E27</f>
        <v>813.57</v>
      </c>
    </row>
    <row r="536" spans="2:9" ht="13.5">
      <c r="B536" s="75" t="str">
        <f>INDEX(SUM!D:D,MATCH(SUM!$F$3,SUM!B:B,0),0)</f>
        <v>P056</v>
      </c>
      <c r="C536" s="74">
        <v>110</v>
      </c>
      <c r="D536" s="71" t="s">
        <v>1144</v>
      </c>
      <c r="E536" s="74">
        <f t="shared" si="8"/>
        <v>2018</v>
      </c>
      <c r="F536" s="71" t="s">
        <v>1228</v>
      </c>
      <c r="G536" s="75" t="s">
        <v>17</v>
      </c>
      <c r="H536" s="72" t="s">
        <v>1166</v>
      </c>
      <c r="I536" s="76">
        <f>'10'!F15</f>
        <v>7615.68</v>
      </c>
    </row>
    <row r="537" spans="2:9" ht="13.5">
      <c r="B537" s="75" t="str">
        <f>INDEX(SUM!D:D,MATCH(SUM!$F$3,SUM!B:B,0),0)</f>
        <v>P056</v>
      </c>
      <c r="C537" s="74">
        <v>110</v>
      </c>
      <c r="D537" s="71" t="s">
        <v>1144</v>
      </c>
      <c r="E537" s="74">
        <f t="shared" si="8"/>
        <v>2018</v>
      </c>
      <c r="F537" s="71" t="s">
        <v>1229</v>
      </c>
      <c r="G537" s="75" t="s">
        <v>17</v>
      </c>
      <c r="H537" s="72" t="s">
        <v>1167</v>
      </c>
      <c r="I537" s="76">
        <f>'10'!F16</f>
        <v>7615.68</v>
      </c>
    </row>
    <row r="538" spans="2:9" ht="13.5">
      <c r="B538" s="75" t="str">
        <f>INDEX(SUM!D:D,MATCH(SUM!$F$3,SUM!B:B,0),0)</f>
        <v>P056</v>
      </c>
      <c r="C538" s="74">
        <v>110</v>
      </c>
      <c r="D538" s="71" t="s">
        <v>1144</v>
      </c>
      <c r="E538" s="74">
        <f t="shared" si="8"/>
        <v>2018</v>
      </c>
      <c r="F538" s="71" t="s">
        <v>1230</v>
      </c>
      <c r="G538" s="75" t="s">
        <v>17</v>
      </c>
      <c r="H538" s="72" t="s">
        <v>1168</v>
      </c>
      <c r="I538" s="76">
        <f>'10'!F17</f>
        <v>7615.68</v>
      </c>
    </row>
    <row r="539" spans="2:9" ht="13.5">
      <c r="B539" s="75" t="str">
        <f>INDEX(SUM!D:D,MATCH(SUM!$F$3,SUM!B:B,0),0)</f>
        <v>P056</v>
      </c>
      <c r="C539" s="74">
        <v>110</v>
      </c>
      <c r="D539" s="71" t="s">
        <v>1144</v>
      </c>
      <c r="E539" s="74">
        <f t="shared" si="8"/>
        <v>2018</v>
      </c>
      <c r="F539" s="71" t="s">
        <v>1231</v>
      </c>
      <c r="G539" s="75" t="s">
        <v>17</v>
      </c>
      <c r="H539" s="72" t="s">
        <v>1169</v>
      </c>
      <c r="I539" s="76">
        <f>'10'!F18</f>
        <v>7615.68</v>
      </c>
    </row>
    <row r="540" spans="2:9" ht="13.5">
      <c r="B540" s="75" t="str">
        <f>INDEX(SUM!D:D,MATCH(SUM!$F$3,SUM!B:B,0),0)</f>
        <v>P056</v>
      </c>
      <c r="C540" s="74">
        <v>110</v>
      </c>
      <c r="D540" s="71" t="s">
        <v>1144</v>
      </c>
      <c r="E540" s="74">
        <f t="shared" si="8"/>
        <v>2018</v>
      </c>
      <c r="F540" s="71" t="s">
        <v>1232</v>
      </c>
      <c r="G540" s="75" t="s">
        <v>17</v>
      </c>
      <c r="H540" s="72" t="s">
        <v>1170</v>
      </c>
      <c r="I540" s="76">
        <f>'10'!F19</f>
        <v>7725.68</v>
      </c>
    </row>
    <row r="541" spans="2:9" ht="13.5">
      <c r="B541" s="75" t="str">
        <f>INDEX(SUM!D:D,MATCH(SUM!$F$3,SUM!B:B,0),0)</f>
        <v>P056</v>
      </c>
      <c r="C541" s="74">
        <v>110</v>
      </c>
      <c r="D541" s="71" t="s">
        <v>1144</v>
      </c>
      <c r="E541" s="74">
        <f t="shared" si="8"/>
        <v>2018</v>
      </c>
      <c r="F541" s="71" t="s">
        <v>1233</v>
      </c>
      <c r="G541" s="75" t="s">
        <v>17</v>
      </c>
      <c r="H541" s="72" t="s">
        <v>1171</v>
      </c>
      <c r="I541" s="76">
        <f>'10'!F20</f>
        <v>7615.68</v>
      </c>
    </row>
    <row r="542" spans="2:9" ht="13.5">
      <c r="B542" s="75" t="str">
        <f>INDEX(SUM!D:D,MATCH(SUM!$F$3,SUM!B:B,0),0)</f>
        <v>P056</v>
      </c>
      <c r="C542" s="74">
        <v>110</v>
      </c>
      <c r="D542" s="71" t="s">
        <v>1144</v>
      </c>
      <c r="E542" s="74">
        <f t="shared" si="8"/>
        <v>2018</v>
      </c>
      <c r="F542" s="71" t="s">
        <v>1234</v>
      </c>
      <c r="G542" s="75" t="s">
        <v>17</v>
      </c>
      <c r="H542" s="72" t="s">
        <v>1172</v>
      </c>
      <c r="I542" s="76">
        <f>'10'!F21</f>
        <v>7615.68</v>
      </c>
    </row>
    <row r="543" spans="2:9" ht="13.5">
      <c r="B543" s="75" t="str">
        <f>INDEX(SUM!D:D,MATCH(SUM!$F$3,SUM!B:B,0),0)</f>
        <v>P056</v>
      </c>
      <c r="C543" s="74">
        <v>110</v>
      </c>
      <c r="D543" s="71" t="s">
        <v>1144</v>
      </c>
      <c r="E543" s="74">
        <f t="shared" si="8"/>
        <v>2018</v>
      </c>
      <c r="F543" s="71" t="s">
        <v>1235</v>
      </c>
      <c r="G543" s="75" t="s">
        <v>17</v>
      </c>
      <c r="H543" s="72" t="s">
        <v>1173</v>
      </c>
      <c r="I543" s="76">
        <f>'10'!F22</f>
        <v>7615.68</v>
      </c>
    </row>
    <row r="544" spans="2:9" ht="13.5">
      <c r="B544" s="75" t="str">
        <f>INDEX(SUM!D:D,MATCH(SUM!$F$3,SUM!B:B,0),0)</f>
        <v>P056</v>
      </c>
      <c r="C544" s="74">
        <v>110</v>
      </c>
      <c r="D544" s="71" t="s">
        <v>1144</v>
      </c>
      <c r="E544" s="74">
        <f t="shared" si="8"/>
        <v>2018</v>
      </c>
      <c r="F544" s="71" t="s">
        <v>1236</v>
      </c>
      <c r="G544" s="75" t="s">
        <v>17</v>
      </c>
      <c r="H544" s="72" t="s">
        <v>1174</v>
      </c>
      <c r="I544" s="76">
        <f>'10'!F23</f>
        <v>7725.68</v>
      </c>
    </row>
    <row r="545" spans="2:9" ht="13.5">
      <c r="B545" s="75" t="str">
        <f>INDEX(SUM!D:D,MATCH(SUM!$F$3,SUM!B:B,0),0)</f>
        <v>P056</v>
      </c>
      <c r="C545" s="74">
        <v>110</v>
      </c>
      <c r="D545" s="71" t="s">
        <v>1144</v>
      </c>
      <c r="E545" s="74">
        <f t="shared" si="8"/>
        <v>2018</v>
      </c>
      <c r="F545" s="71" t="s">
        <v>1237</v>
      </c>
      <c r="G545" s="75" t="s">
        <v>17</v>
      </c>
      <c r="H545" s="72" t="s">
        <v>1175</v>
      </c>
      <c r="I545" s="76">
        <f>'10'!F24</f>
        <v>7725.68</v>
      </c>
    </row>
    <row r="546" spans="2:9" ht="13.5">
      <c r="B546" s="75" t="str">
        <f>INDEX(SUM!D:D,MATCH(SUM!$F$3,SUM!B:B,0),0)</f>
        <v>P056</v>
      </c>
      <c r="C546" s="74">
        <v>110</v>
      </c>
      <c r="D546" s="71" t="s">
        <v>1144</v>
      </c>
      <c r="E546" s="74">
        <f t="shared" si="8"/>
        <v>2018</v>
      </c>
      <c r="F546" s="71" t="s">
        <v>1238</v>
      </c>
      <c r="G546" s="75" t="s">
        <v>17</v>
      </c>
      <c r="H546" s="72" t="s">
        <v>1176</v>
      </c>
      <c r="I546" s="76">
        <f>'10'!F25</f>
        <v>7725.68</v>
      </c>
    </row>
    <row r="547" spans="2:9" ht="13.5">
      <c r="B547" s="75" t="str">
        <f>INDEX(SUM!D:D,MATCH(SUM!$F$3,SUM!B:B,0),0)</f>
        <v>P056</v>
      </c>
      <c r="C547" s="74">
        <v>110</v>
      </c>
      <c r="D547" s="71" t="s">
        <v>1144</v>
      </c>
      <c r="E547" s="74">
        <f t="shared" si="8"/>
        <v>2018</v>
      </c>
      <c r="F547" s="71" t="s">
        <v>1239</v>
      </c>
      <c r="G547" s="75" t="s">
        <v>17</v>
      </c>
      <c r="H547" s="72" t="s">
        <v>1177</v>
      </c>
      <c r="I547" s="76">
        <f>'10'!F26</f>
        <v>7725.68</v>
      </c>
    </row>
    <row r="548" spans="2:9" ht="13.5">
      <c r="B548" s="75" t="str">
        <f>INDEX(SUM!D:D,MATCH(SUM!$F$3,SUM!B:B,0),0)</f>
        <v>P056</v>
      </c>
      <c r="C548" s="74">
        <v>110</v>
      </c>
      <c r="D548" s="71" t="s">
        <v>1144</v>
      </c>
      <c r="E548" s="74">
        <f t="shared" si="8"/>
        <v>2018</v>
      </c>
      <c r="F548" s="71" t="s">
        <v>1240</v>
      </c>
      <c r="G548" s="75" t="s">
        <v>17</v>
      </c>
      <c r="H548" s="72" t="s">
        <v>1178</v>
      </c>
      <c r="I548" s="76">
        <f>'10'!F27</f>
        <v>813.57</v>
      </c>
    </row>
    <row r="549" spans="2:9" ht="13.5">
      <c r="B549" s="75" t="str">
        <f>INDEX(SUM!D:D,MATCH(SUM!$F$3,SUM!B:B,0),0)</f>
        <v>P056</v>
      </c>
      <c r="C549" s="74">
        <v>110</v>
      </c>
      <c r="D549" s="71" t="s">
        <v>1144</v>
      </c>
      <c r="E549" s="74">
        <f t="shared" si="8"/>
        <v>2018</v>
      </c>
      <c r="F549" s="71" t="s">
        <v>1241</v>
      </c>
      <c r="G549" s="75" t="s">
        <v>17</v>
      </c>
      <c r="H549" s="72" t="s">
        <v>1179</v>
      </c>
      <c r="I549" s="76">
        <f>'10'!G15</f>
        <v>0</v>
      </c>
    </row>
    <row r="550" spans="2:9" ht="13.5">
      <c r="B550" s="75" t="str">
        <f>INDEX(SUM!D:D,MATCH(SUM!$F$3,SUM!B:B,0),0)</f>
        <v>P056</v>
      </c>
      <c r="C550" s="74">
        <v>110</v>
      </c>
      <c r="D550" s="71" t="s">
        <v>1144</v>
      </c>
      <c r="E550" s="74">
        <f t="shared" si="8"/>
        <v>2018</v>
      </c>
      <c r="F550" s="71" t="s">
        <v>1242</v>
      </c>
      <c r="G550" s="75" t="s">
        <v>17</v>
      </c>
      <c r="H550" s="72" t="s">
        <v>1180</v>
      </c>
      <c r="I550" s="76">
        <f>'10'!G16</f>
        <v>0</v>
      </c>
    </row>
    <row r="551" spans="2:9" ht="13.5">
      <c r="B551" s="75" t="str">
        <f>INDEX(SUM!D:D,MATCH(SUM!$F$3,SUM!B:B,0),0)</f>
        <v>P056</v>
      </c>
      <c r="C551" s="74">
        <v>110</v>
      </c>
      <c r="D551" s="71" t="s">
        <v>1144</v>
      </c>
      <c r="E551" s="74">
        <f t="shared" si="8"/>
        <v>2018</v>
      </c>
      <c r="F551" s="71" t="s">
        <v>1243</v>
      </c>
      <c r="G551" s="75" t="s">
        <v>17</v>
      </c>
      <c r="H551" s="72" t="s">
        <v>1181</v>
      </c>
      <c r="I551" s="76">
        <f>'10'!G17</f>
        <v>0</v>
      </c>
    </row>
    <row r="552" spans="2:9" ht="13.5">
      <c r="B552" s="75" t="str">
        <f>INDEX(SUM!D:D,MATCH(SUM!$F$3,SUM!B:B,0),0)</f>
        <v>P056</v>
      </c>
      <c r="C552" s="74">
        <v>110</v>
      </c>
      <c r="D552" s="71" t="s">
        <v>1144</v>
      </c>
      <c r="E552" s="74">
        <f t="shared" si="8"/>
        <v>2018</v>
      </c>
      <c r="F552" s="71" t="s">
        <v>1244</v>
      </c>
      <c r="G552" s="75" t="s">
        <v>17</v>
      </c>
      <c r="H552" s="72" t="s">
        <v>1182</v>
      </c>
      <c r="I552" s="76">
        <f>'10'!G18</f>
        <v>0</v>
      </c>
    </row>
    <row r="553" spans="2:9" ht="13.5">
      <c r="B553" s="75" t="str">
        <f>INDEX(SUM!D:D,MATCH(SUM!$F$3,SUM!B:B,0),0)</f>
        <v>P056</v>
      </c>
      <c r="C553" s="74">
        <v>110</v>
      </c>
      <c r="D553" s="71" t="s">
        <v>1144</v>
      </c>
      <c r="E553" s="74">
        <f t="shared" si="8"/>
        <v>2018</v>
      </c>
      <c r="F553" s="71" t="s">
        <v>1245</v>
      </c>
      <c r="G553" s="75" t="s">
        <v>17</v>
      </c>
      <c r="H553" s="72" t="s">
        <v>1183</v>
      </c>
      <c r="I553" s="76">
        <f>'10'!G19</f>
        <v>0</v>
      </c>
    </row>
    <row r="554" spans="2:9" ht="13.5">
      <c r="B554" s="75" t="str">
        <f>INDEX(SUM!D:D,MATCH(SUM!$F$3,SUM!B:B,0),0)</f>
        <v>P056</v>
      </c>
      <c r="C554" s="74">
        <v>110</v>
      </c>
      <c r="D554" s="71" t="s">
        <v>1144</v>
      </c>
      <c r="E554" s="74">
        <f t="shared" si="8"/>
        <v>2018</v>
      </c>
      <c r="F554" s="71" t="s">
        <v>1246</v>
      </c>
      <c r="G554" s="75" t="s">
        <v>17</v>
      </c>
      <c r="H554" s="72" t="s">
        <v>1184</v>
      </c>
      <c r="I554" s="76">
        <f>'10'!G20</f>
        <v>0</v>
      </c>
    </row>
    <row r="555" spans="2:9" ht="13.5">
      <c r="B555" s="75" t="str">
        <f>INDEX(SUM!D:D,MATCH(SUM!$F$3,SUM!B:B,0),0)</f>
        <v>P056</v>
      </c>
      <c r="C555" s="74">
        <v>110</v>
      </c>
      <c r="D555" s="71" t="s">
        <v>1144</v>
      </c>
      <c r="E555" s="74">
        <f t="shared" si="8"/>
        <v>2018</v>
      </c>
      <c r="F555" s="71" t="s">
        <v>1247</v>
      </c>
      <c r="G555" s="75" t="s">
        <v>17</v>
      </c>
      <c r="H555" s="72" t="s">
        <v>1185</v>
      </c>
      <c r="I555" s="76">
        <f>'10'!G21</f>
        <v>0</v>
      </c>
    </row>
    <row r="556" spans="2:9" ht="13.5">
      <c r="B556" s="75" t="str">
        <f>INDEX(SUM!D:D,MATCH(SUM!$F$3,SUM!B:B,0),0)</f>
        <v>P056</v>
      </c>
      <c r="C556" s="74">
        <v>110</v>
      </c>
      <c r="D556" s="71" t="s">
        <v>1144</v>
      </c>
      <c r="E556" s="74">
        <f t="shared" si="8"/>
        <v>2018</v>
      </c>
      <c r="F556" s="71" t="s">
        <v>1248</v>
      </c>
      <c r="G556" s="75" t="s">
        <v>17</v>
      </c>
      <c r="H556" s="72" t="s">
        <v>1186</v>
      </c>
      <c r="I556" s="76">
        <f>'10'!G22</f>
        <v>0</v>
      </c>
    </row>
    <row r="557" spans="2:9" ht="13.5">
      <c r="B557" s="75" t="str">
        <f>INDEX(SUM!D:D,MATCH(SUM!$F$3,SUM!B:B,0),0)</f>
        <v>P056</v>
      </c>
      <c r="C557" s="74">
        <v>110</v>
      </c>
      <c r="D557" s="71" t="s">
        <v>1144</v>
      </c>
      <c r="E557" s="74">
        <f t="shared" si="8"/>
        <v>2018</v>
      </c>
      <c r="F557" s="71" t="s">
        <v>1249</v>
      </c>
      <c r="G557" s="75" t="s">
        <v>17</v>
      </c>
      <c r="H557" s="72" t="s">
        <v>1187</v>
      </c>
      <c r="I557" s="76">
        <f>'10'!G23</f>
        <v>0</v>
      </c>
    </row>
    <row r="558" spans="2:9" ht="13.5">
      <c r="B558" s="75" t="str">
        <f>INDEX(SUM!D:D,MATCH(SUM!$F$3,SUM!B:B,0),0)</f>
        <v>P056</v>
      </c>
      <c r="C558" s="74">
        <v>110</v>
      </c>
      <c r="D558" s="71" t="s">
        <v>1144</v>
      </c>
      <c r="E558" s="74">
        <f t="shared" si="8"/>
        <v>2018</v>
      </c>
      <c r="F558" s="71" t="s">
        <v>1250</v>
      </c>
      <c r="G558" s="75" t="s">
        <v>17</v>
      </c>
      <c r="H558" s="72" t="s">
        <v>1188</v>
      </c>
      <c r="I558" s="76">
        <f>'10'!G24</f>
        <v>0</v>
      </c>
    </row>
    <row r="559" spans="2:9" ht="13.5">
      <c r="B559" s="75" t="str">
        <f>INDEX(SUM!D:D,MATCH(SUM!$F$3,SUM!B:B,0),0)</f>
        <v>P056</v>
      </c>
      <c r="C559" s="74">
        <v>110</v>
      </c>
      <c r="D559" s="71" t="s">
        <v>1144</v>
      </c>
      <c r="E559" s="74">
        <f t="shared" si="8"/>
        <v>2018</v>
      </c>
      <c r="F559" s="71" t="s">
        <v>1251</v>
      </c>
      <c r="G559" s="75" t="s">
        <v>17</v>
      </c>
      <c r="H559" s="72" t="s">
        <v>1189</v>
      </c>
      <c r="I559" s="76">
        <f>'10'!G25</f>
        <v>0</v>
      </c>
    </row>
    <row r="560" spans="2:9" ht="13.5">
      <c r="B560" s="75" t="str">
        <f>INDEX(SUM!D:D,MATCH(SUM!$F$3,SUM!B:B,0),0)</f>
        <v>P056</v>
      </c>
      <c r="C560" s="74">
        <v>110</v>
      </c>
      <c r="D560" s="71" t="s">
        <v>1144</v>
      </c>
      <c r="E560" s="74">
        <f t="shared" si="8"/>
        <v>2018</v>
      </c>
      <c r="F560" s="71" t="s">
        <v>1252</v>
      </c>
      <c r="G560" s="75" t="s">
        <v>17</v>
      </c>
      <c r="H560" s="72" t="s">
        <v>1190</v>
      </c>
      <c r="I560" s="76">
        <f>'10'!G26</f>
        <v>0</v>
      </c>
    </row>
    <row r="561" spans="2:9" ht="13.5">
      <c r="B561" s="75" t="str">
        <f>INDEX(SUM!D:D,MATCH(SUM!$F$3,SUM!B:B,0),0)</f>
        <v>P056</v>
      </c>
      <c r="C561" s="74">
        <v>110</v>
      </c>
      <c r="D561" s="71" t="s">
        <v>1144</v>
      </c>
      <c r="E561" s="74">
        <f t="shared" si="8"/>
        <v>2018</v>
      </c>
      <c r="F561" s="71" t="s">
        <v>1253</v>
      </c>
      <c r="G561" s="75" t="s">
        <v>17</v>
      </c>
      <c r="H561" s="72" t="s">
        <v>1191</v>
      </c>
      <c r="I561" s="76">
        <f>'10'!G27</f>
        <v>0</v>
      </c>
    </row>
    <row r="562" spans="2:9" ht="13.5">
      <c r="B562" s="75" t="str">
        <f>INDEX(SUM!D:D,MATCH(SUM!$F$3,SUM!B:B,0),0)</f>
        <v>P056</v>
      </c>
      <c r="C562" s="74">
        <v>111</v>
      </c>
      <c r="D562" s="71" t="s">
        <v>1158</v>
      </c>
      <c r="E562" s="74">
        <f t="shared" si="8"/>
        <v>2018</v>
      </c>
      <c r="F562" s="71" t="s">
        <v>1254</v>
      </c>
      <c r="G562" s="75" t="s">
        <v>17</v>
      </c>
      <c r="H562" s="72" t="s">
        <v>1117</v>
      </c>
      <c r="I562" s="76">
        <f>'10'!D38</f>
        <v>18539.36</v>
      </c>
    </row>
    <row r="563" spans="2:9" ht="13.5">
      <c r="B563" s="75" t="str">
        <f>INDEX(SUM!D:D,MATCH(SUM!$F$3,SUM!B:B,0),0)</f>
        <v>P056</v>
      </c>
      <c r="C563" s="74">
        <v>111</v>
      </c>
      <c r="D563" s="71" t="s">
        <v>1158</v>
      </c>
      <c r="E563" s="74">
        <f t="shared" si="8"/>
        <v>2018</v>
      </c>
      <c r="F563" s="71" t="s">
        <v>1255</v>
      </c>
      <c r="G563" s="75" t="s">
        <v>17</v>
      </c>
      <c r="H563" s="72" t="s">
        <v>1118</v>
      </c>
      <c r="I563" s="76">
        <f>'10'!D39</f>
        <v>20524.64</v>
      </c>
    </row>
    <row r="564" spans="2:9" ht="13.5">
      <c r="B564" s="75" t="str">
        <f>INDEX(SUM!D:D,MATCH(SUM!$F$3,SUM!B:B,0),0)</f>
        <v>P056</v>
      </c>
      <c r="C564" s="74">
        <v>111</v>
      </c>
      <c r="D564" s="71" t="s">
        <v>1158</v>
      </c>
      <c r="E564" s="74">
        <f t="shared" si="8"/>
        <v>2018</v>
      </c>
      <c r="F564" s="71" t="s">
        <v>1256</v>
      </c>
      <c r="G564" s="75" t="s">
        <v>17</v>
      </c>
      <c r="H564" s="72" t="s">
        <v>1119</v>
      </c>
      <c r="I564" s="76">
        <f>'10'!D40</f>
        <v>19532</v>
      </c>
    </row>
    <row r="565" spans="2:9" ht="13.5">
      <c r="B565" s="75" t="str">
        <f>INDEX(SUM!D:D,MATCH(SUM!$F$3,SUM!B:B,0),0)</f>
        <v>P056</v>
      </c>
      <c r="C565" s="74">
        <v>111</v>
      </c>
      <c r="D565" s="71" t="s">
        <v>1158</v>
      </c>
      <c r="E565" s="74">
        <f t="shared" si="8"/>
        <v>2018</v>
      </c>
      <c r="F565" s="71" t="s">
        <v>1257</v>
      </c>
      <c r="G565" s="75" t="s">
        <v>17</v>
      </c>
      <c r="H565" s="72" t="s">
        <v>1120</v>
      </c>
      <c r="I565" s="76">
        <f>'10'!D41</f>
        <v>19532</v>
      </c>
    </row>
    <row r="566" spans="2:9" ht="13.5">
      <c r="B566" s="75" t="str">
        <f>INDEX(SUM!D:D,MATCH(SUM!$F$3,SUM!B:B,0),0)</f>
        <v>P056</v>
      </c>
      <c r="C566" s="74">
        <v>111</v>
      </c>
      <c r="D566" s="71" t="s">
        <v>1158</v>
      </c>
      <c r="E566" s="74">
        <f t="shared" si="8"/>
        <v>2018</v>
      </c>
      <c r="F566" s="71" t="s">
        <v>1258</v>
      </c>
      <c r="G566" s="75" t="s">
        <v>17</v>
      </c>
      <c r="H566" s="72" t="s">
        <v>1121</v>
      </c>
      <c r="I566" s="76">
        <f>'10'!D42</f>
        <v>19532</v>
      </c>
    </row>
    <row r="567" spans="2:9" ht="13.5">
      <c r="B567" s="75" t="str">
        <f>INDEX(SUM!D:D,MATCH(SUM!$F$3,SUM!B:B,0),0)</f>
        <v>P056</v>
      </c>
      <c r="C567" s="74">
        <v>111</v>
      </c>
      <c r="D567" s="71" t="s">
        <v>1158</v>
      </c>
      <c r="E567" s="74">
        <f t="shared" si="8"/>
        <v>2018</v>
      </c>
      <c r="F567" s="71" t="s">
        <v>1259</v>
      </c>
      <c r="G567" s="75" t="s">
        <v>17</v>
      </c>
      <c r="H567" s="72" t="s">
        <v>1122</v>
      </c>
      <c r="I567" s="76">
        <f>'10'!D43</f>
        <v>19532</v>
      </c>
    </row>
    <row r="568" spans="2:9" ht="13.5">
      <c r="B568" s="75" t="str">
        <f>INDEX(SUM!D:D,MATCH(SUM!$F$3,SUM!B:B,0),0)</f>
        <v>P056</v>
      </c>
      <c r="C568" s="74">
        <v>111</v>
      </c>
      <c r="D568" s="71" t="s">
        <v>1158</v>
      </c>
      <c r="E568" s="74">
        <f t="shared" si="8"/>
        <v>2018</v>
      </c>
      <c r="F568" s="71" t="s">
        <v>1260</v>
      </c>
      <c r="G568" s="75" t="s">
        <v>17</v>
      </c>
      <c r="H568" s="72" t="s">
        <v>1123</v>
      </c>
      <c r="I568" s="76">
        <f>'10'!D44</f>
        <v>19341.72</v>
      </c>
    </row>
    <row r="569" spans="2:9" ht="13.5">
      <c r="B569" s="75" t="str">
        <f>INDEX(SUM!D:D,MATCH(SUM!$F$3,SUM!B:B,0),0)</f>
        <v>P056</v>
      </c>
      <c r="C569" s="74">
        <v>111</v>
      </c>
      <c r="D569" s="71" t="s">
        <v>1158</v>
      </c>
      <c r="E569" s="74">
        <f t="shared" si="8"/>
        <v>2018</v>
      </c>
      <c r="F569" s="71" t="s">
        <v>1261</v>
      </c>
      <c r="G569" s="75" t="s">
        <v>17</v>
      </c>
      <c r="H569" s="72" t="s">
        <v>1124</v>
      </c>
      <c r="I569" s="76">
        <f>'10'!D45</f>
        <v>19341.74</v>
      </c>
    </row>
    <row r="570" spans="2:9" ht="13.5">
      <c r="B570" s="75" t="str">
        <f>INDEX(SUM!D:D,MATCH(SUM!$F$3,SUM!B:B,0),0)</f>
        <v>P056</v>
      </c>
      <c r="C570" s="74">
        <v>111</v>
      </c>
      <c r="D570" s="71" t="s">
        <v>1158</v>
      </c>
      <c r="E570" s="74">
        <f t="shared" si="8"/>
        <v>2018</v>
      </c>
      <c r="F570" s="71" t="s">
        <v>1262</v>
      </c>
      <c r="G570" s="75" t="s">
        <v>17</v>
      </c>
      <c r="H570" s="72" t="s">
        <v>1125</v>
      </c>
      <c r="I570" s="76">
        <f>'10'!D46</f>
        <v>19621.59</v>
      </c>
    </row>
    <row r="571" spans="2:9" ht="13.5">
      <c r="B571" s="75" t="str">
        <f>INDEX(SUM!D:D,MATCH(SUM!$F$3,SUM!B:B,0),0)</f>
        <v>P056</v>
      </c>
      <c r="C571" s="74">
        <v>111</v>
      </c>
      <c r="D571" s="71" t="s">
        <v>1158</v>
      </c>
      <c r="E571" s="74">
        <f t="shared" si="8"/>
        <v>2018</v>
      </c>
      <c r="F571" s="71" t="s">
        <v>1263</v>
      </c>
      <c r="G571" s="75" t="s">
        <v>17</v>
      </c>
      <c r="H571" s="72" t="s">
        <v>1126</v>
      </c>
      <c r="I571" s="76">
        <f>'10'!D47</f>
        <v>19621.61</v>
      </c>
    </row>
    <row r="572" spans="2:9" ht="13.5">
      <c r="B572" s="75" t="str">
        <f>INDEX(SUM!D:D,MATCH(SUM!$F$3,SUM!B:B,0),0)</f>
        <v>P056</v>
      </c>
      <c r="C572" s="74">
        <v>111</v>
      </c>
      <c r="D572" s="71" t="s">
        <v>1158</v>
      </c>
      <c r="E572" s="74">
        <f t="shared" si="8"/>
        <v>2018</v>
      </c>
      <c r="F572" s="71" t="s">
        <v>1264</v>
      </c>
      <c r="G572" s="75" t="s">
        <v>17</v>
      </c>
      <c r="H572" s="72" t="s">
        <v>1127</v>
      </c>
      <c r="I572" s="76">
        <f>'10'!D48</f>
        <v>19621.59</v>
      </c>
    </row>
    <row r="573" spans="2:9" ht="13.5">
      <c r="B573" s="75" t="str">
        <f>INDEX(SUM!D:D,MATCH(SUM!$F$3,SUM!B:B,0),0)</f>
        <v>P056</v>
      </c>
      <c r="C573" s="74">
        <v>111</v>
      </c>
      <c r="D573" s="71" t="s">
        <v>1158</v>
      </c>
      <c r="E573" s="74">
        <f t="shared" si="8"/>
        <v>2018</v>
      </c>
      <c r="F573" s="71" t="s">
        <v>1265</v>
      </c>
      <c r="G573" s="75" t="s">
        <v>17</v>
      </c>
      <c r="H573" s="72" t="s">
        <v>1128</v>
      </c>
      <c r="I573" s="76">
        <f>'10'!D49</f>
        <v>19621.59</v>
      </c>
    </row>
    <row r="574" spans="2:9" ht="13.5">
      <c r="B574" s="75" t="str">
        <f>INDEX(SUM!D:D,MATCH(SUM!$F$3,SUM!B:B,0),0)</f>
        <v>P056</v>
      </c>
      <c r="C574" s="74">
        <v>111</v>
      </c>
      <c r="D574" s="71" t="s">
        <v>1158</v>
      </c>
      <c r="E574" s="74">
        <f t="shared" si="8"/>
        <v>2018</v>
      </c>
      <c r="F574" s="71" t="s">
        <v>1266</v>
      </c>
      <c r="G574" s="75" t="s">
        <v>17</v>
      </c>
      <c r="H574" s="72" t="s">
        <v>1129</v>
      </c>
      <c r="I574" s="76">
        <f>'10'!D50</f>
        <v>2243.52</v>
      </c>
    </row>
    <row r="575" spans="2:9" ht="13.5">
      <c r="B575" s="75" t="str">
        <f>INDEX(SUM!D:D,MATCH(SUM!$F$3,SUM!B:B,0),0)</f>
        <v>P056</v>
      </c>
      <c r="C575" s="74">
        <v>111</v>
      </c>
      <c r="D575" s="71" t="s">
        <v>1158</v>
      </c>
      <c r="E575" s="74">
        <f t="shared" si="8"/>
        <v>2018</v>
      </c>
      <c r="F575" s="71" t="s">
        <v>1267</v>
      </c>
      <c r="G575" s="75" t="s">
        <v>17</v>
      </c>
      <c r="H575" s="72" t="s">
        <v>1090</v>
      </c>
      <c r="I575" s="76">
        <f>'10'!E38</f>
        <v>18539.36</v>
      </c>
    </row>
    <row r="576" spans="2:9" ht="13.5">
      <c r="B576" s="75" t="str">
        <f>INDEX(SUM!D:D,MATCH(SUM!$F$3,SUM!B:B,0),0)</f>
        <v>P056</v>
      </c>
      <c r="C576" s="74">
        <v>111</v>
      </c>
      <c r="D576" s="71" t="s">
        <v>1158</v>
      </c>
      <c r="E576" s="74">
        <f t="shared" si="8"/>
        <v>2018</v>
      </c>
      <c r="F576" s="71" t="s">
        <v>1268</v>
      </c>
      <c r="G576" s="75" t="s">
        <v>17</v>
      </c>
      <c r="H576" s="72" t="s">
        <v>1091</v>
      </c>
      <c r="I576" s="76">
        <f>'10'!E39</f>
        <v>20524.64</v>
      </c>
    </row>
    <row r="577" spans="2:9" ht="13.5">
      <c r="B577" s="75" t="str">
        <f>INDEX(SUM!D:D,MATCH(SUM!$F$3,SUM!B:B,0),0)</f>
        <v>P056</v>
      </c>
      <c r="C577" s="74">
        <v>111</v>
      </c>
      <c r="D577" s="71" t="s">
        <v>1158</v>
      </c>
      <c r="E577" s="74">
        <f t="shared" si="8"/>
        <v>2018</v>
      </c>
      <c r="F577" s="71" t="s">
        <v>1269</v>
      </c>
      <c r="G577" s="75" t="s">
        <v>17</v>
      </c>
      <c r="H577" s="72" t="s">
        <v>1092</v>
      </c>
      <c r="I577" s="76">
        <f>'10'!E40</f>
        <v>19532</v>
      </c>
    </row>
    <row r="578" spans="2:9" ht="13.5">
      <c r="B578" s="75" t="str">
        <f>INDEX(SUM!D:D,MATCH(SUM!$F$3,SUM!B:B,0),0)</f>
        <v>P056</v>
      </c>
      <c r="C578" s="74">
        <v>111</v>
      </c>
      <c r="D578" s="71" t="s">
        <v>1158</v>
      </c>
      <c r="E578" s="74">
        <f t="shared" si="8"/>
        <v>2018</v>
      </c>
      <c r="F578" s="71" t="s">
        <v>1270</v>
      </c>
      <c r="G578" s="75" t="s">
        <v>17</v>
      </c>
      <c r="H578" s="72" t="s">
        <v>1093</v>
      </c>
      <c r="I578" s="76">
        <f>'10'!E41</f>
        <v>19532</v>
      </c>
    </row>
    <row r="579" spans="2:9" ht="13.5">
      <c r="B579" s="75" t="str">
        <f>INDEX(SUM!D:D,MATCH(SUM!$F$3,SUM!B:B,0),0)</f>
        <v>P056</v>
      </c>
      <c r="C579" s="74">
        <v>111</v>
      </c>
      <c r="D579" s="71" t="s">
        <v>1158</v>
      </c>
      <c r="E579" s="74">
        <f t="shared" si="8"/>
        <v>2018</v>
      </c>
      <c r="F579" s="71" t="s">
        <v>1271</v>
      </c>
      <c r="G579" s="75" t="s">
        <v>17</v>
      </c>
      <c r="H579" s="72" t="s">
        <v>1094</v>
      </c>
      <c r="I579" s="76">
        <f>'10'!E42</f>
        <v>19532</v>
      </c>
    </row>
    <row r="580" spans="2:9" ht="13.5">
      <c r="B580" s="75" t="str">
        <f>INDEX(SUM!D:D,MATCH(SUM!$F$3,SUM!B:B,0),0)</f>
        <v>P056</v>
      </c>
      <c r="C580" s="74">
        <v>111</v>
      </c>
      <c r="D580" s="71" t="s">
        <v>1158</v>
      </c>
      <c r="E580" s="74">
        <f t="shared" si="8"/>
        <v>2018</v>
      </c>
      <c r="F580" s="71" t="s">
        <v>1272</v>
      </c>
      <c r="G580" s="75" t="s">
        <v>17</v>
      </c>
      <c r="H580" s="72" t="s">
        <v>1095</v>
      </c>
      <c r="I580" s="76">
        <f>'10'!E43</f>
        <v>19532</v>
      </c>
    </row>
    <row r="581" spans="2:9" ht="13.5">
      <c r="B581" s="75" t="str">
        <f>INDEX(SUM!D:D,MATCH(SUM!$F$3,SUM!B:B,0),0)</f>
        <v>P056</v>
      </c>
      <c r="C581" s="74">
        <v>111</v>
      </c>
      <c r="D581" s="71" t="s">
        <v>1158</v>
      </c>
      <c r="E581" s="74">
        <f t="shared" si="8"/>
        <v>2018</v>
      </c>
      <c r="F581" s="71" t="s">
        <v>1273</v>
      </c>
      <c r="G581" s="75" t="s">
        <v>17</v>
      </c>
      <c r="H581" s="72" t="s">
        <v>1096</v>
      </c>
      <c r="I581" s="76">
        <f>'10'!E44</f>
        <v>19341.72</v>
      </c>
    </row>
    <row r="582" spans="2:9" ht="13.5">
      <c r="B582" s="75" t="str">
        <f>INDEX(SUM!D:D,MATCH(SUM!$F$3,SUM!B:B,0),0)</f>
        <v>P056</v>
      </c>
      <c r="C582" s="74">
        <v>111</v>
      </c>
      <c r="D582" s="71" t="s">
        <v>1158</v>
      </c>
      <c r="E582" s="74">
        <f t="shared" si="8"/>
        <v>2018</v>
      </c>
      <c r="F582" s="71" t="s">
        <v>1274</v>
      </c>
      <c r="G582" s="75" t="s">
        <v>17</v>
      </c>
      <c r="H582" s="72" t="s">
        <v>1097</v>
      </c>
      <c r="I582" s="76">
        <f>'10'!E45</f>
        <v>19341.74</v>
      </c>
    </row>
    <row r="583" spans="2:9" ht="13.5">
      <c r="B583" s="75" t="str">
        <f>INDEX(SUM!D:D,MATCH(SUM!$F$3,SUM!B:B,0),0)</f>
        <v>P056</v>
      </c>
      <c r="C583" s="74">
        <v>111</v>
      </c>
      <c r="D583" s="71" t="s">
        <v>1158</v>
      </c>
      <c r="E583" s="74">
        <f aca="true" t="shared" si="9" ref="E583:E646">E582</f>
        <v>2018</v>
      </c>
      <c r="F583" s="71" t="s">
        <v>1275</v>
      </c>
      <c r="G583" s="75" t="s">
        <v>17</v>
      </c>
      <c r="H583" s="72" t="s">
        <v>1098</v>
      </c>
      <c r="I583" s="76">
        <f>'10'!E46</f>
        <v>19621.59</v>
      </c>
    </row>
    <row r="584" spans="2:9" ht="13.5">
      <c r="B584" s="75" t="str">
        <f>INDEX(SUM!D:D,MATCH(SUM!$F$3,SUM!B:B,0),0)</f>
        <v>P056</v>
      </c>
      <c r="C584" s="74">
        <v>111</v>
      </c>
      <c r="D584" s="71" t="s">
        <v>1158</v>
      </c>
      <c r="E584" s="74">
        <f t="shared" si="9"/>
        <v>2018</v>
      </c>
      <c r="F584" s="71" t="s">
        <v>1276</v>
      </c>
      <c r="G584" s="75" t="s">
        <v>17</v>
      </c>
      <c r="H584" s="72" t="s">
        <v>1099</v>
      </c>
      <c r="I584" s="76">
        <f>'10'!E47</f>
        <v>19621.61</v>
      </c>
    </row>
    <row r="585" spans="2:9" ht="13.5">
      <c r="B585" s="75" t="str">
        <f>INDEX(SUM!D:D,MATCH(SUM!$F$3,SUM!B:B,0),0)</f>
        <v>P056</v>
      </c>
      <c r="C585" s="74">
        <v>111</v>
      </c>
      <c r="D585" s="71" t="s">
        <v>1158</v>
      </c>
      <c r="E585" s="74">
        <f t="shared" si="9"/>
        <v>2018</v>
      </c>
      <c r="F585" s="71" t="s">
        <v>1277</v>
      </c>
      <c r="G585" s="75" t="s">
        <v>17</v>
      </c>
      <c r="H585" s="72" t="s">
        <v>1100</v>
      </c>
      <c r="I585" s="76">
        <f>'10'!E48</f>
        <v>19621.59</v>
      </c>
    </row>
    <row r="586" spans="2:9" ht="13.5">
      <c r="B586" s="75" t="str">
        <f>INDEX(SUM!D:D,MATCH(SUM!$F$3,SUM!B:B,0),0)</f>
        <v>P056</v>
      </c>
      <c r="C586" s="74">
        <v>111</v>
      </c>
      <c r="D586" s="71" t="s">
        <v>1158</v>
      </c>
      <c r="E586" s="74">
        <f t="shared" si="9"/>
        <v>2018</v>
      </c>
      <c r="F586" s="71" t="s">
        <v>1278</v>
      </c>
      <c r="G586" s="75" t="s">
        <v>17</v>
      </c>
      <c r="H586" s="72" t="s">
        <v>1101</v>
      </c>
      <c r="I586" s="76">
        <f>'10'!E49</f>
        <v>19621.59</v>
      </c>
    </row>
    <row r="587" spans="2:9" ht="13.5">
      <c r="B587" s="75" t="str">
        <f>INDEX(SUM!D:D,MATCH(SUM!$F$3,SUM!B:B,0),0)</f>
        <v>P056</v>
      </c>
      <c r="C587" s="74">
        <v>111</v>
      </c>
      <c r="D587" s="71" t="s">
        <v>1158</v>
      </c>
      <c r="E587" s="74">
        <f t="shared" si="9"/>
        <v>2018</v>
      </c>
      <c r="F587" s="71" t="s">
        <v>1279</v>
      </c>
      <c r="G587" s="75" t="s">
        <v>17</v>
      </c>
      <c r="H587" s="72" t="s">
        <v>1102</v>
      </c>
      <c r="I587" s="76">
        <f>'10'!E50</f>
        <v>2243.52</v>
      </c>
    </row>
    <row r="588" spans="2:9" ht="13.5">
      <c r="B588" s="75" t="str">
        <f>INDEX(SUM!D:D,MATCH(SUM!$F$3,SUM!B:B,0),0)</f>
        <v>P056</v>
      </c>
      <c r="C588" s="74">
        <v>111</v>
      </c>
      <c r="D588" s="71" t="s">
        <v>1158</v>
      </c>
      <c r="E588" s="74">
        <f t="shared" si="9"/>
        <v>2018</v>
      </c>
      <c r="F588" s="71" t="s">
        <v>1280</v>
      </c>
      <c r="G588" s="75" t="s">
        <v>17</v>
      </c>
      <c r="H588" s="72" t="s">
        <v>1103</v>
      </c>
      <c r="I588" s="76">
        <f>'10'!F38</f>
        <v>0</v>
      </c>
    </row>
    <row r="589" spans="2:9" ht="13.5">
      <c r="B589" s="75" t="str">
        <f>INDEX(SUM!D:D,MATCH(SUM!$F$3,SUM!B:B,0),0)</f>
        <v>P056</v>
      </c>
      <c r="C589" s="74">
        <v>111</v>
      </c>
      <c r="D589" s="71" t="s">
        <v>1158</v>
      </c>
      <c r="E589" s="74">
        <f t="shared" si="9"/>
        <v>2018</v>
      </c>
      <c r="F589" s="71" t="s">
        <v>1281</v>
      </c>
      <c r="G589" s="75" t="s">
        <v>17</v>
      </c>
      <c r="H589" s="72" t="s">
        <v>1104</v>
      </c>
      <c r="I589" s="76">
        <f>'10'!F39</f>
        <v>0</v>
      </c>
    </row>
    <row r="590" spans="2:9" ht="13.5">
      <c r="B590" s="75" t="str">
        <f>INDEX(SUM!D:D,MATCH(SUM!$F$3,SUM!B:B,0),0)</f>
        <v>P056</v>
      </c>
      <c r="C590" s="74">
        <v>111</v>
      </c>
      <c r="D590" s="71" t="s">
        <v>1158</v>
      </c>
      <c r="E590" s="74">
        <f t="shared" si="9"/>
        <v>2018</v>
      </c>
      <c r="F590" s="71" t="s">
        <v>1282</v>
      </c>
      <c r="G590" s="75" t="s">
        <v>17</v>
      </c>
      <c r="H590" s="72" t="s">
        <v>1105</v>
      </c>
      <c r="I590" s="76">
        <f>'10'!F40</f>
        <v>0</v>
      </c>
    </row>
    <row r="591" spans="2:9" ht="13.5">
      <c r="B591" s="75" t="str">
        <f>INDEX(SUM!D:D,MATCH(SUM!$F$3,SUM!B:B,0),0)</f>
        <v>P056</v>
      </c>
      <c r="C591" s="74">
        <v>111</v>
      </c>
      <c r="D591" s="71" t="s">
        <v>1158</v>
      </c>
      <c r="E591" s="74">
        <f t="shared" si="9"/>
        <v>2018</v>
      </c>
      <c r="F591" s="71" t="s">
        <v>1283</v>
      </c>
      <c r="G591" s="75" t="s">
        <v>17</v>
      </c>
      <c r="H591" s="72" t="s">
        <v>1106</v>
      </c>
      <c r="I591" s="76">
        <f>'10'!F41</f>
        <v>0</v>
      </c>
    </row>
    <row r="592" spans="2:9" ht="13.5">
      <c r="B592" s="75" t="str">
        <f>INDEX(SUM!D:D,MATCH(SUM!$F$3,SUM!B:B,0),0)</f>
        <v>P056</v>
      </c>
      <c r="C592" s="74">
        <v>111</v>
      </c>
      <c r="D592" s="71" t="s">
        <v>1158</v>
      </c>
      <c r="E592" s="74">
        <f t="shared" si="9"/>
        <v>2018</v>
      </c>
      <c r="F592" s="71" t="s">
        <v>1284</v>
      </c>
      <c r="G592" s="75" t="s">
        <v>17</v>
      </c>
      <c r="H592" s="72" t="s">
        <v>1107</v>
      </c>
      <c r="I592" s="76">
        <f>'10'!F42</f>
        <v>0</v>
      </c>
    </row>
    <row r="593" spans="2:9" ht="13.5">
      <c r="B593" s="75" t="str">
        <f>INDEX(SUM!D:D,MATCH(SUM!$F$3,SUM!B:B,0),0)</f>
        <v>P056</v>
      </c>
      <c r="C593" s="74">
        <v>111</v>
      </c>
      <c r="D593" s="71" t="s">
        <v>1158</v>
      </c>
      <c r="E593" s="74">
        <f t="shared" si="9"/>
        <v>2018</v>
      </c>
      <c r="F593" s="71" t="s">
        <v>1285</v>
      </c>
      <c r="G593" s="75" t="s">
        <v>17</v>
      </c>
      <c r="H593" s="72" t="s">
        <v>1108</v>
      </c>
      <c r="I593" s="76">
        <f>'10'!F43</f>
        <v>0</v>
      </c>
    </row>
    <row r="594" spans="2:9" ht="13.5">
      <c r="B594" s="75" t="str">
        <f>INDEX(SUM!D:D,MATCH(SUM!$F$3,SUM!B:B,0),0)</f>
        <v>P056</v>
      </c>
      <c r="C594" s="74">
        <v>111</v>
      </c>
      <c r="D594" s="71" t="s">
        <v>1158</v>
      </c>
      <c r="E594" s="74">
        <f t="shared" si="9"/>
        <v>2018</v>
      </c>
      <c r="F594" s="71" t="s">
        <v>1286</v>
      </c>
      <c r="G594" s="75" t="s">
        <v>17</v>
      </c>
      <c r="H594" s="72" t="s">
        <v>1109</v>
      </c>
      <c r="I594" s="76">
        <f>'10'!F44</f>
        <v>0</v>
      </c>
    </row>
    <row r="595" spans="2:9" ht="13.5">
      <c r="B595" s="75" t="str">
        <f>INDEX(SUM!D:D,MATCH(SUM!$F$3,SUM!B:B,0),0)</f>
        <v>P056</v>
      </c>
      <c r="C595" s="74">
        <v>111</v>
      </c>
      <c r="D595" s="71" t="s">
        <v>1158</v>
      </c>
      <c r="E595" s="74">
        <f t="shared" si="9"/>
        <v>2018</v>
      </c>
      <c r="F595" s="71" t="s">
        <v>1287</v>
      </c>
      <c r="G595" s="75" t="s">
        <v>17</v>
      </c>
      <c r="H595" s="72" t="s">
        <v>1110</v>
      </c>
      <c r="I595" s="76">
        <f>'10'!F45</f>
        <v>0</v>
      </c>
    </row>
    <row r="596" spans="2:9" ht="13.5">
      <c r="B596" s="75" t="str">
        <f>INDEX(SUM!D:D,MATCH(SUM!$F$3,SUM!B:B,0),0)</f>
        <v>P056</v>
      </c>
      <c r="C596" s="74">
        <v>111</v>
      </c>
      <c r="D596" s="71" t="s">
        <v>1158</v>
      </c>
      <c r="E596" s="74">
        <f t="shared" si="9"/>
        <v>2018</v>
      </c>
      <c r="F596" s="71" t="s">
        <v>1288</v>
      </c>
      <c r="G596" s="75" t="s">
        <v>17</v>
      </c>
      <c r="H596" s="72" t="s">
        <v>1111</v>
      </c>
      <c r="I596" s="76">
        <f>'10'!F46</f>
        <v>0</v>
      </c>
    </row>
    <row r="597" spans="2:9" ht="13.5">
      <c r="B597" s="75" t="str">
        <f>INDEX(SUM!D:D,MATCH(SUM!$F$3,SUM!B:B,0),0)</f>
        <v>P056</v>
      </c>
      <c r="C597" s="74">
        <v>111</v>
      </c>
      <c r="D597" s="71" t="s">
        <v>1158</v>
      </c>
      <c r="E597" s="74">
        <f t="shared" si="9"/>
        <v>2018</v>
      </c>
      <c r="F597" s="71" t="s">
        <v>1289</v>
      </c>
      <c r="G597" s="75" t="s">
        <v>17</v>
      </c>
      <c r="H597" s="72" t="s">
        <v>1112</v>
      </c>
      <c r="I597" s="76">
        <f>'10'!F47</f>
        <v>0</v>
      </c>
    </row>
    <row r="598" spans="2:9" ht="13.5">
      <c r="B598" s="75" t="str">
        <f>INDEX(SUM!D:D,MATCH(SUM!$F$3,SUM!B:B,0),0)</f>
        <v>P056</v>
      </c>
      <c r="C598" s="74">
        <v>111</v>
      </c>
      <c r="D598" s="71" t="s">
        <v>1158</v>
      </c>
      <c r="E598" s="74">
        <f t="shared" si="9"/>
        <v>2018</v>
      </c>
      <c r="F598" s="71" t="s">
        <v>1290</v>
      </c>
      <c r="G598" s="75" t="s">
        <v>17</v>
      </c>
      <c r="H598" s="72" t="s">
        <v>1113</v>
      </c>
      <c r="I598" s="76">
        <f>'10'!F48</f>
        <v>0</v>
      </c>
    </row>
    <row r="599" spans="2:9" ht="13.5">
      <c r="B599" s="75" t="str">
        <f>INDEX(SUM!D:D,MATCH(SUM!$F$3,SUM!B:B,0),0)</f>
        <v>P056</v>
      </c>
      <c r="C599" s="74">
        <v>111</v>
      </c>
      <c r="D599" s="71" t="s">
        <v>1158</v>
      </c>
      <c r="E599" s="74">
        <f t="shared" si="9"/>
        <v>2018</v>
      </c>
      <c r="F599" s="71" t="s">
        <v>1291</v>
      </c>
      <c r="G599" s="75" t="s">
        <v>17</v>
      </c>
      <c r="H599" s="72" t="s">
        <v>1114</v>
      </c>
      <c r="I599" s="76">
        <f>'10'!F49</f>
        <v>0</v>
      </c>
    </row>
    <row r="600" spans="2:9" ht="13.5">
      <c r="B600" s="75" t="str">
        <f>INDEX(SUM!D:D,MATCH(SUM!$F$3,SUM!B:B,0),0)</f>
        <v>P056</v>
      </c>
      <c r="C600" s="74">
        <v>111</v>
      </c>
      <c r="D600" s="71" t="s">
        <v>1158</v>
      </c>
      <c r="E600" s="74">
        <f t="shared" si="9"/>
        <v>2018</v>
      </c>
      <c r="F600" s="71" t="s">
        <v>1292</v>
      </c>
      <c r="G600" s="75" t="s">
        <v>17</v>
      </c>
      <c r="H600" s="72" t="s">
        <v>1115</v>
      </c>
      <c r="I600" s="76">
        <f>'10'!F50</f>
        <v>0</v>
      </c>
    </row>
    <row r="601" spans="2:9" ht="13.5">
      <c r="B601" s="75" t="str">
        <f>INDEX(SUM!D:D,MATCH(SUM!$F$3,SUM!B:B,0),0)</f>
        <v>P056</v>
      </c>
      <c r="C601" s="74">
        <v>111</v>
      </c>
      <c r="D601" s="71" t="s">
        <v>1158</v>
      </c>
      <c r="E601" s="74">
        <f t="shared" si="9"/>
        <v>2018</v>
      </c>
      <c r="F601" s="71" t="s">
        <v>1293</v>
      </c>
      <c r="G601" s="75" t="s">
        <v>17</v>
      </c>
      <c r="H601" s="72" t="s">
        <v>1166</v>
      </c>
      <c r="I601" s="76">
        <f>'10'!G38</f>
        <v>18539.36</v>
      </c>
    </row>
    <row r="602" spans="2:9" ht="13.5">
      <c r="B602" s="75" t="str">
        <f>INDEX(SUM!D:D,MATCH(SUM!$F$3,SUM!B:B,0),0)</f>
        <v>P056</v>
      </c>
      <c r="C602" s="74">
        <v>111</v>
      </c>
      <c r="D602" s="71" t="s">
        <v>1158</v>
      </c>
      <c r="E602" s="74">
        <f t="shared" si="9"/>
        <v>2018</v>
      </c>
      <c r="F602" s="71" t="s">
        <v>1294</v>
      </c>
      <c r="G602" s="75" t="s">
        <v>17</v>
      </c>
      <c r="H602" s="72" t="s">
        <v>1167</v>
      </c>
      <c r="I602" s="76">
        <f>'10'!G39</f>
        <v>20524.64</v>
      </c>
    </row>
    <row r="603" spans="2:9" ht="13.5">
      <c r="B603" s="75" t="str">
        <f>INDEX(SUM!D:D,MATCH(SUM!$F$3,SUM!B:B,0),0)</f>
        <v>P056</v>
      </c>
      <c r="C603" s="74">
        <v>111</v>
      </c>
      <c r="D603" s="71" t="s">
        <v>1158</v>
      </c>
      <c r="E603" s="74">
        <f t="shared" si="9"/>
        <v>2018</v>
      </c>
      <c r="F603" s="71" t="s">
        <v>1295</v>
      </c>
      <c r="G603" s="75" t="s">
        <v>17</v>
      </c>
      <c r="H603" s="72" t="s">
        <v>1168</v>
      </c>
      <c r="I603" s="76">
        <f>'10'!G40</f>
        <v>19532</v>
      </c>
    </row>
    <row r="604" spans="2:9" ht="13.5">
      <c r="B604" s="75" t="str">
        <f>INDEX(SUM!D:D,MATCH(SUM!$F$3,SUM!B:B,0),0)</f>
        <v>P056</v>
      </c>
      <c r="C604" s="74">
        <v>111</v>
      </c>
      <c r="D604" s="71" t="s">
        <v>1158</v>
      </c>
      <c r="E604" s="74">
        <f t="shared" si="9"/>
        <v>2018</v>
      </c>
      <c r="F604" s="71" t="s">
        <v>1296</v>
      </c>
      <c r="G604" s="75" t="s">
        <v>17</v>
      </c>
      <c r="H604" s="72" t="s">
        <v>1169</v>
      </c>
      <c r="I604" s="76">
        <f>'10'!G41</f>
        <v>19532</v>
      </c>
    </row>
    <row r="605" spans="2:9" ht="13.5">
      <c r="B605" s="75" t="str">
        <f>INDEX(SUM!D:D,MATCH(SUM!$F$3,SUM!B:B,0),0)</f>
        <v>P056</v>
      </c>
      <c r="C605" s="74">
        <v>111</v>
      </c>
      <c r="D605" s="71" t="s">
        <v>1158</v>
      </c>
      <c r="E605" s="74">
        <f t="shared" si="9"/>
        <v>2018</v>
      </c>
      <c r="F605" s="71" t="s">
        <v>1297</v>
      </c>
      <c r="G605" s="75" t="s">
        <v>17</v>
      </c>
      <c r="H605" s="72" t="s">
        <v>1170</v>
      </c>
      <c r="I605" s="76">
        <f>'10'!G42</f>
        <v>19532</v>
      </c>
    </row>
    <row r="606" spans="2:9" ht="13.5">
      <c r="B606" s="75" t="str">
        <f>INDEX(SUM!D:D,MATCH(SUM!$F$3,SUM!B:B,0),0)</f>
        <v>P056</v>
      </c>
      <c r="C606" s="74">
        <v>111</v>
      </c>
      <c r="D606" s="71" t="s">
        <v>1158</v>
      </c>
      <c r="E606" s="74">
        <f t="shared" si="9"/>
        <v>2018</v>
      </c>
      <c r="F606" s="71" t="s">
        <v>1298</v>
      </c>
      <c r="G606" s="75" t="s">
        <v>17</v>
      </c>
      <c r="H606" s="72" t="s">
        <v>1171</v>
      </c>
      <c r="I606" s="76">
        <f>'10'!G43</f>
        <v>19532</v>
      </c>
    </row>
    <row r="607" spans="2:9" ht="13.5">
      <c r="B607" s="75" t="str">
        <f>INDEX(SUM!D:D,MATCH(SUM!$F$3,SUM!B:B,0),0)</f>
        <v>P056</v>
      </c>
      <c r="C607" s="74">
        <v>111</v>
      </c>
      <c r="D607" s="71" t="s">
        <v>1158</v>
      </c>
      <c r="E607" s="74">
        <f t="shared" si="9"/>
        <v>2018</v>
      </c>
      <c r="F607" s="71" t="s">
        <v>1299</v>
      </c>
      <c r="G607" s="75" t="s">
        <v>17</v>
      </c>
      <c r="H607" s="72" t="s">
        <v>1172</v>
      </c>
      <c r="I607" s="76">
        <f>'10'!G44</f>
        <v>19341.72</v>
      </c>
    </row>
    <row r="608" spans="2:9" ht="13.5">
      <c r="B608" s="75" t="str">
        <f>INDEX(SUM!D:D,MATCH(SUM!$F$3,SUM!B:B,0),0)</f>
        <v>P056</v>
      </c>
      <c r="C608" s="74">
        <v>111</v>
      </c>
      <c r="D608" s="71" t="s">
        <v>1158</v>
      </c>
      <c r="E608" s="74">
        <f t="shared" si="9"/>
        <v>2018</v>
      </c>
      <c r="F608" s="71" t="s">
        <v>1300</v>
      </c>
      <c r="G608" s="75" t="s">
        <v>17</v>
      </c>
      <c r="H608" s="72" t="s">
        <v>1173</v>
      </c>
      <c r="I608" s="76">
        <f>'10'!G45</f>
        <v>19341.74</v>
      </c>
    </row>
    <row r="609" spans="2:9" ht="13.5">
      <c r="B609" s="75" t="str">
        <f>INDEX(SUM!D:D,MATCH(SUM!$F$3,SUM!B:B,0),0)</f>
        <v>P056</v>
      </c>
      <c r="C609" s="74">
        <v>111</v>
      </c>
      <c r="D609" s="71" t="s">
        <v>1158</v>
      </c>
      <c r="E609" s="74">
        <f t="shared" si="9"/>
        <v>2018</v>
      </c>
      <c r="F609" s="71" t="s">
        <v>1301</v>
      </c>
      <c r="G609" s="75" t="s">
        <v>17</v>
      </c>
      <c r="H609" s="72" t="s">
        <v>1174</v>
      </c>
      <c r="I609" s="76">
        <f>'10'!G46</f>
        <v>19621.59</v>
      </c>
    </row>
    <row r="610" spans="2:9" ht="13.5">
      <c r="B610" s="75" t="str">
        <f>INDEX(SUM!D:D,MATCH(SUM!$F$3,SUM!B:B,0),0)</f>
        <v>P056</v>
      </c>
      <c r="C610" s="74">
        <v>111</v>
      </c>
      <c r="D610" s="71" t="s">
        <v>1158</v>
      </c>
      <c r="E610" s="74">
        <f t="shared" si="9"/>
        <v>2018</v>
      </c>
      <c r="F610" s="71" t="s">
        <v>1302</v>
      </c>
      <c r="G610" s="75" t="s">
        <v>17</v>
      </c>
      <c r="H610" s="72" t="s">
        <v>1175</v>
      </c>
      <c r="I610" s="76">
        <f>'10'!G47</f>
        <v>19621.61</v>
      </c>
    </row>
    <row r="611" spans="2:9" ht="13.5">
      <c r="B611" s="75" t="str">
        <f>INDEX(SUM!D:D,MATCH(SUM!$F$3,SUM!B:B,0),0)</f>
        <v>P056</v>
      </c>
      <c r="C611" s="74">
        <v>111</v>
      </c>
      <c r="D611" s="71" t="s">
        <v>1158</v>
      </c>
      <c r="E611" s="74">
        <f t="shared" si="9"/>
        <v>2018</v>
      </c>
      <c r="F611" s="71" t="s">
        <v>1303</v>
      </c>
      <c r="G611" s="75" t="s">
        <v>17</v>
      </c>
      <c r="H611" s="72" t="s">
        <v>1176</v>
      </c>
      <c r="I611" s="76">
        <f>'10'!G48</f>
        <v>19621.59</v>
      </c>
    </row>
    <row r="612" spans="2:9" ht="13.5">
      <c r="B612" s="75" t="str">
        <f>INDEX(SUM!D:D,MATCH(SUM!$F$3,SUM!B:B,0),0)</f>
        <v>P056</v>
      </c>
      <c r="C612" s="74">
        <v>111</v>
      </c>
      <c r="D612" s="71" t="s">
        <v>1158</v>
      </c>
      <c r="E612" s="74">
        <f t="shared" si="9"/>
        <v>2018</v>
      </c>
      <c r="F612" s="71" t="s">
        <v>1304</v>
      </c>
      <c r="G612" s="75" t="s">
        <v>17</v>
      </c>
      <c r="H612" s="72" t="s">
        <v>1177</v>
      </c>
      <c r="I612" s="76">
        <f>'10'!G49</f>
        <v>19621.59</v>
      </c>
    </row>
    <row r="613" spans="2:9" ht="13.5">
      <c r="B613" s="75" t="str">
        <f>INDEX(SUM!D:D,MATCH(SUM!$F$3,SUM!B:B,0),0)</f>
        <v>P056</v>
      </c>
      <c r="C613" s="74">
        <v>111</v>
      </c>
      <c r="D613" s="71" t="s">
        <v>1158</v>
      </c>
      <c r="E613" s="74">
        <f t="shared" si="9"/>
        <v>2018</v>
      </c>
      <c r="F613" s="71" t="s">
        <v>1305</v>
      </c>
      <c r="G613" s="75" t="s">
        <v>17</v>
      </c>
      <c r="H613" s="72" t="s">
        <v>1178</v>
      </c>
      <c r="I613" s="76">
        <f>'10'!G50</f>
        <v>2243.52</v>
      </c>
    </row>
    <row r="614" spans="2:9" ht="13.5">
      <c r="B614" s="75" t="str">
        <f>INDEX(SUM!D:D,MATCH(SUM!$F$3,SUM!B:B,0),0)</f>
        <v>P056</v>
      </c>
      <c r="C614" s="74">
        <v>111</v>
      </c>
      <c r="D614" s="71" t="s">
        <v>1158</v>
      </c>
      <c r="E614" s="74">
        <f t="shared" si="9"/>
        <v>2018</v>
      </c>
      <c r="F614" s="72" t="s">
        <v>1358</v>
      </c>
      <c r="H614" s="72" t="s">
        <v>1179</v>
      </c>
      <c r="I614" s="76">
        <f>'10'!H38</f>
        <v>0</v>
      </c>
    </row>
    <row r="615" spans="2:9" ht="13.5">
      <c r="B615" s="75" t="str">
        <f>INDEX(SUM!D:D,MATCH(SUM!$F$3,SUM!B:B,0),0)</f>
        <v>P056</v>
      </c>
      <c r="C615" s="74">
        <v>111</v>
      </c>
      <c r="D615" s="71" t="s">
        <v>1158</v>
      </c>
      <c r="E615" s="74">
        <f t="shared" si="9"/>
        <v>2018</v>
      </c>
      <c r="F615" s="72" t="s">
        <v>1359</v>
      </c>
      <c r="H615" s="72" t="s">
        <v>1180</v>
      </c>
      <c r="I615" s="76">
        <f>'10'!H39</f>
        <v>0</v>
      </c>
    </row>
    <row r="616" spans="2:9" ht="13.5">
      <c r="B616" s="75" t="str">
        <f>INDEX(SUM!D:D,MATCH(SUM!$F$3,SUM!B:B,0),0)</f>
        <v>P056</v>
      </c>
      <c r="C616" s="74">
        <v>111</v>
      </c>
      <c r="D616" s="71" t="s">
        <v>1158</v>
      </c>
      <c r="E616" s="74">
        <f t="shared" si="9"/>
        <v>2018</v>
      </c>
      <c r="F616" s="72" t="s">
        <v>1360</v>
      </c>
      <c r="H616" s="72" t="s">
        <v>1181</v>
      </c>
      <c r="I616" s="76">
        <f>'10'!H40</f>
        <v>0</v>
      </c>
    </row>
    <row r="617" spans="2:9" ht="13.5">
      <c r="B617" s="75" t="str">
        <f>INDEX(SUM!D:D,MATCH(SUM!$F$3,SUM!B:B,0),0)</f>
        <v>P056</v>
      </c>
      <c r="C617" s="74">
        <v>111</v>
      </c>
      <c r="D617" s="71" t="s">
        <v>1158</v>
      </c>
      <c r="E617" s="74">
        <f t="shared" si="9"/>
        <v>2018</v>
      </c>
      <c r="F617" s="72" t="s">
        <v>1361</v>
      </c>
      <c r="H617" s="72" t="s">
        <v>1182</v>
      </c>
      <c r="I617" s="76">
        <f>'10'!H41</f>
        <v>0</v>
      </c>
    </row>
    <row r="618" spans="2:9" ht="13.5">
      <c r="B618" s="75" t="str">
        <f>INDEX(SUM!D:D,MATCH(SUM!$F$3,SUM!B:B,0),0)</f>
        <v>P056</v>
      </c>
      <c r="C618" s="74">
        <v>111</v>
      </c>
      <c r="D618" s="71" t="s">
        <v>1158</v>
      </c>
      <c r="E618" s="74">
        <f t="shared" si="9"/>
        <v>2018</v>
      </c>
      <c r="F618" s="72" t="s">
        <v>1362</v>
      </c>
      <c r="H618" s="72" t="s">
        <v>1183</v>
      </c>
      <c r="I618" s="76">
        <f>'10'!H42</f>
        <v>0</v>
      </c>
    </row>
    <row r="619" spans="2:9" ht="13.5">
      <c r="B619" s="75" t="str">
        <f>INDEX(SUM!D:D,MATCH(SUM!$F$3,SUM!B:B,0),0)</f>
        <v>P056</v>
      </c>
      <c r="C619" s="74">
        <v>111</v>
      </c>
      <c r="D619" s="71" t="s">
        <v>1158</v>
      </c>
      <c r="E619" s="74">
        <f t="shared" si="9"/>
        <v>2018</v>
      </c>
      <c r="F619" s="72" t="s">
        <v>1363</v>
      </c>
      <c r="H619" s="72" t="s">
        <v>1184</v>
      </c>
      <c r="I619" s="76">
        <f>'10'!H43</f>
        <v>0</v>
      </c>
    </row>
    <row r="620" spans="2:9" ht="13.5">
      <c r="B620" s="75" t="str">
        <f>INDEX(SUM!D:D,MATCH(SUM!$F$3,SUM!B:B,0),0)</f>
        <v>P056</v>
      </c>
      <c r="C620" s="74">
        <v>111</v>
      </c>
      <c r="D620" s="71" t="s">
        <v>1158</v>
      </c>
      <c r="E620" s="74">
        <f t="shared" si="9"/>
        <v>2018</v>
      </c>
      <c r="F620" s="72" t="s">
        <v>1364</v>
      </c>
      <c r="H620" s="72" t="s">
        <v>1185</v>
      </c>
      <c r="I620" s="76">
        <f>'10'!H44</f>
        <v>0</v>
      </c>
    </row>
    <row r="621" spans="2:9" ht="13.5">
      <c r="B621" s="75" t="str">
        <f>INDEX(SUM!D:D,MATCH(SUM!$F$3,SUM!B:B,0),0)</f>
        <v>P056</v>
      </c>
      <c r="C621" s="74">
        <v>111</v>
      </c>
      <c r="D621" s="71" t="s">
        <v>1158</v>
      </c>
      <c r="E621" s="74">
        <f t="shared" si="9"/>
        <v>2018</v>
      </c>
      <c r="F621" s="72" t="s">
        <v>1365</v>
      </c>
      <c r="H621" s="72" t="s">
        <v>1186</v>
      </c>
      <c r="I621" s="76">
        <f>'10'!H45</f>
        <v>0</v>
      </c>
    </row>
    <row r="622" spans="2:9" ht="13.5">
      <c r="B622" s="75" t="str">
        <f>INDEX(SUM!D:D,MATCH(SUM!$F$3,SUM!B:B,0),0)</f>
        <v>P056</v>
      </c>
      <c r="C622" s="74">
        <v>111</v>
      </c>
      <c r="D622" s="71" t="s">
        <v>1158</v>
      </c>
      <c r="E622" s="74">
        <f t="shared" si="9"/>
        <v>2018</v>
      </c>
      <c r="F622" s="72" t="s">
        <v>1366</v>
      </c>
      <c r="H622" s="72" t="s">
        <v>1187</v>
      </c>
      <c r="I622" s="76">
        <f>'10'!H46</f>
        <v>0</v>
      </c>
    </row>
    <row r="623" spans="2:9" ht="13.5">
      <c r="B623" s="75" t="str">
        <f>INDEX(SUM!D:D,MATCH(SUM!$F$3,SUM!B:B,0),0)</f>
        <v>P056</v>
      </c>
      <c r="C623" s="74">
        <v>111</v>
      </c>
      <c r="D623" s="71" t="s">
        <v>1158</v>
      </c>
      <c r="E623" s="74">
        <f t="shared" si="9"/>
        <v>2018</v>
      </c>
      <c r="F623" s="72" t="s">
        <v>1367</v>
      </c>
      <c r="H623" s="72" t="s">
        <v>1188</v>
      </c>
      <c r="I623" s="76">
        <f>'10'!H47</f>
        <v>0</v>
      </c>
    </row>
    <row r="624" spans="2:9" ht="13.5">
      <c r="B624" s="75" t="str">
        <f>INDEX(SUM!D:D,MATCH(SUM!$F$3,SUM!B:B,0),0)</f>
        <v>P056</v>
      </c>
      <c r="C624" s="74">
        <v>111</v>
      </c>
      <c r="D624" s="71" t="s">
        <v>1158</v>
      </c>
      <c r="E624" s="74">
        <f t="shared" si="9"/>
        <v>2018</v>
      </c>
      <c r="F624" s="72" t="s">
        <v>1368</v>
      </c>
      <c r="H624" s="72" t="s">
        <v>1189</v>
      </c>
      <c r="I624" s="76">
        <f>'10'!H48</f>
        <v>0</v>
      </c>
    </row>
    <row r="625" spans="2:9" ht="13.5">
      <c r="B625" s="75" t="str">
        <f>INDEX(SUM!D:D,MATCH(SUM!$F$3,SUM!B:B,0),0)</f>
        <v>P056</v>
      </c>
      <c r="C625" s="74">
        <v>111</v>
      </c>
      <c r="D625" s="71" t="s">
        <v>1158</v>
      </c>
      <c r="E625" s="74">
        <f t="shared" si="9"/>
        <v>2018</v>
      </c>
      <c r="F625" s="72" t="s">
        <v>1369</v>
      </c>
      <c r="H625" s="72" t="s">
        <v>1190</v>
      </c>
      <c r="I625" s="76">
        <f>'10'!H49</f>
        <v>0</v>
      </c>
    </row>
    <row r="626" spans="2:9" ht="13.5">
      <c r="B626" s="75" t="str">
        <f>INDEX(SUM!D:D,MATCH(SUM!$F$3,SUM!B:B,0),0)</f>
        <v>P056</v>
      </c>
      <c r="C626" s="74">
        <v>111</v>
      </c>
      <c r="D626" s="71" t="s">
        <v>1158</v>
      </c>
      <c r="E626" s="74">
        <f t="shared" si="9"/>
        <v>2018</v>
      </c>
      <c r="F626" s="72" t="s">
        <v>1370</v>
      </c>
      <c r="H626" s="72" t="s">
        <v>1191</v>
      </c>
      <c r="I626" s="76">
        <f>'10'!H50</f>
        <v>0</v>
      </c>
    </row>
    <row r="627" spans="2:9" ht="13.5">
      <c r="B627" s="75" t="str">
        <f>INDEX(SUM!D:D,MATCH(SUM!$F$3,SUM!B:B,0),0)</f>
        <v>P056</v>
      </c>
      <c r="C627" s="74" t="s">
        <v>17</v>
      </c>
      <c r="D627" s="71" t="s">
        <v>1491</v>
      </c>
      <c r="E627" s="74">
        <f t="shared" si="9"/>
        <v>2018</v>
      </c>
      <c r="F627" s="71" t="s">
        <v>1492</v>
      </c>
      <c r="G627" s="75" t="s">
        <v>17</v>
      </c>
      <c r="H627" s="72" t="s">
        <v>1493</v>
      </c>
      <c r="I627" s="76">
        <f>'11'!C12</f>
        <v>82178</v>
      </c>
    </row>
    <row r="628" spans="2:9" ht="13.5">
      <c r="B628" s="75" t="str">
        <f>INDEX(SUM!D:D,MATCH(SUM!$F$3,SUM!B:B,0),0)</f>
        <v>P056</v>
      </c>
      <c r="C628" s="74" t="s">
        <v>17</v>
      </c>
      <c r="D628" s="71" t="s">
        <v>1491</v>
      </c>
      <c r="E628" s="74">
        <f t="shared" si="9"/>
        <v>2018</v>
      </c>
      <c r="F628" s="71" t="s">
        <v>1494</v>
      </c>
      <c r="G628" s="75" t="s">
        <v>17</v>
      </c>
      <c r="H628" s="72" t="s">
        <v>1495</v>
      </c>
      <c r="I628" s="76">
        <f>'11'!C13</f>
        <v>90978</v>
      </c>
    </row>
    <row r="629" spans="2:9" ht="13.5">
      <c r="B629" s="75" t="str">
        <f>INDEX(SUM!D:D,MATCH(SUM!$F$3,SUM!B:B,0),0)</f>
        <v>P056</v>
      </c>
      <c r="C629" s="74" t="s">
        <v>17</v>
      </c>
      <c r="D629" s="71" t="s">
        <v>1491</v>
      </c>
      <c r="E629" s="74">
        <f t="shared" si="9"/>
        <v>2018</v>
      </c>
      <c r="F629" s="71" t="s">
        <v>1496</v>
      </c>
      <c r="G629" s="75" t="s">
        <v>17</v>
      </c>
      <c r="H629" s="72" t="s">
        <v>1497</v>
      </c>
      <c r="I629" s="76">
        <f>'11'!C14</f>
        <v>86578</v>
      </c>
    </row>
    <row r="630" spans="2:9" ht="13.5">
      <c r="B630" s="75" t="str">
        <f>INDEX(SUM!D:D,MATCH(SUM!$F$3,SUM!B:B,0),0)</f>
        <v>P056</v>
      </c>
      <c r="C630" s="74" t="s">
        <v>17</v>
      </c>
      <c r="D630" s="71" t="s">
        <v>1491</v>
      </c>
      <c r="E630" s="74">
        <f t="shared" si="9"/>
        <v>2018</v>
      </c>
      <c r="F630" s="71" t="s">
        <v>1498</v>
      </c>
      <c r="G630" s="75" t="s">
        <v>17</v>
      </c>
      <c r="H630" s="72" t="s">
        <v>1499</v>
      </c>
      <c r="I630" s="76">
        <f>'11'!C15</f>
        <v>86578</v>
      </c>
    </row>
    <row r="631" spans="2:9" ht="13.5">
      <c r="B631" s="75" t="str">
        <f>INDEX(SUM!D:D,MATCH(SUM!$F$3,SUM!B:B,0),0)</f>
        <v>P056</v>
      </c>
      <c r="C631" s="74" t="s">
        <v>17</v>
      </c>
      <c r="D631" s="71" t="s">
        <v>1491</v>
      </c>
      <c r="E631" s="74">
        <f t="shared" si="9"/>
        <v>2018</v>
      </c>
      <c r="F631" s="71" t="s">
        <v>1500</v>
      </c>
      <c r="G631" s="75" t="s">
        <v>17</v>
      </c>
      <c r="H631" s="72" t="s">
        <v>1501</v>
      </c>
      <c r="I631" s="76">
        <f>'11'!C16</f>
        <v>87678</v>
      </c>
    </row>
    <row r="632" spans="2:9" ht="13.5">
      <c r="B632" s="75" t="str">
        <f>INDEX(SUM!D:D,MATCH(SUM!$F$3,SUM!B:B,0),0)</f>
        <v>P056</v>
      </c>
      <c r="C632" s="74" t="s">
        <v>17</v>
      </c>
      <c r="D632" s="71" t="s">
        <v>1491</v>
      </c>
      <c r="E632" s="74">
        <f t="shared" si="9"/>
        <v>2018</v>
      </c>
      <c r="F632" s="71" t="s">
        <v>1502</v>
      </c>
      <c r="G632" s="75" t="s">
        <v>17</v>
      </c>
      <c r="H632" s="72" t="s">
        <v>1503</v>
      </c>
      <c r="I632" s="76">
        <f>'11'!C17</f>
        <v>86578</v>
      </c>
    </row>
    <row r="633" spans="2:9" ht="13.5">
      <c r="B633" s="75" t="str">
        <f>INDEX(SUM!D:D,MATCH(SUM!$F$3,SUM!B:B,0),0)</f>
        <v>P056</v>
      </c>
      <c r="C633" s="74" t="s">
        <v>17</v>
      </c>
      <c r="D633" s="71" t="s">
        <v>1491</v>
      </c>
      <c r="E633" s="74">
        <f t="shared" si="9"/>
        <v>2018</v>
      </c>
      <c r="F633" s="71" t="s">
        <v>1504</v>
      </c>
      <c r="G633" s="75" t="s">
        <v>17</v>
      </c>
      <c r="H633" s="72" t="s">
        <v>1505</v>
      </c>
      <c r="I633" s="76">
        <f>'11'!C18</f>
        <v>86578</v>
      </c>
    </row>
    <row r="634" spans="2:9" ht="13.5">
      <c r="B634" s="75" t="str">
        <f>INDEX(SUM!D:D,MATCH(SUM!$F$3,SUM!B:B,0),0)</f>
        <v>P056</v>
      </c>
      <c r="C634" s="74" t="s">
        <v>17</v>
      </c>
      <c r="D634" s="71" t="s">
        <v>1491</v>
      </c>
      <c r="E634" s="74">
        <f t="shared" si="9"/>
        <v>2018</v>
      </c>
      <c r="F634" s="71" t="s">
        <v>1506</v>
      </c>
      <c r="G634" s="75" t="s">
        <v>17</v>
      </c>
      <c r="H634" s="72" t="s">
        <v>1507</v>
      </c>
      <c r="I634" s="76">
        <f>'11'!C19</f>
        <v>86578</v>
      </c>
    </row>
    <row r="635" spans="2:9" ht="13.5">
      <c r="B635" s="75" t="str">
        <f>INDEX(SUM!D:D,MATCH(SUM!$F$3,SUM!B:B,0),0)</f>
        <v>P056</v>
      </c>
      <c r="C635" s="74" t="s">
        <v>17</v>
      </c>
      <c r="D635" s="71" t="s">
        <v>1491</v>
      </c>
      <c r="E635" s="74">
        <f t="shared" si="9"/>
        <v>2018</v>
      </c>
      <c r="F635" s="71" t="s">
        <v>1508</v>
      </c>
      <c r="G635" s="75" t="s">
        <v>17</v>
      </c>
      <c r="H635" s="72" t="s">
        <v>1509</v>
      </c>
      <c r="I635" s="76">
        <f>'11'!C20</f>
        <v>87678</v>
      </c>
    </row>
    <row r="636" spans="2:9" ht="13.5">
      <c r="B636" s="75" t="str">
        <f>INDEX(SUM!D:D,MATCH(SUM!$F$3,SUM!B:B,0),0)</f>
        <v>P056</v>
      </c>
      <c r="C636" s="74" t="s">
        <v>17</v>
      </c>
      <c r="D636" s="71" t="s">
        <v>1491</v>
      </c>
      <c r="E636" s="74">
        <f t="shared" si="9"/>
        <v>2018</v>
      </c>
      <c r="F636" s="71" t="s">
        <v>1510</v>
      </c>
      <c r="G636" s="75" t="s">
        <v>17</v>
      </c>
      <c r="H636" s="72" t="s">
        <v>1511</v>
      </c>
      <c r="I636" s="76">
        <f>'11'!C21</f>
        <v>87678</v>
      </c>
    </row>
    <row r="637" spans="2:9" ht="13.5">
      <c r="B637" s="75" t="str">
        <f>INDEX(SUM!D:D,MATCH(SUM!$F$3,SUM!B:B,0),0)</f>
        <v>P056</v>
      </c>
      <c r="C637" s="74" t="s">
        <v>17</v>
      </c>
      <c r="D637" s="71" t="s">
        <v>1491</v>
      </c>
      <c r="E637" s="74">
        <f t="shared" si="9"/>
        <v>2018</v>
      </c>
      <c r="F637" s="71" t="s">
        <v>1512</v>
      </c>
      <c r="G637" s="75" t="s">
        <v>17</v>
      </c>
      <c r="H637" s="72" t="s">
        <v>1513</v>
      </c>
      <c r="I637" s="76">
        <f>'11'!C22</f>
        <v>87678</v>
      </c>
    </row>
    <row r="638" spans="2:9" ht="13.5">
      <c r="B638" s="75" t="str">
        <f>INDEX(SUM!D:D,MATCH(SUM!$F$3,SUM!B:B,0),0)</f>
        <v>P056</v>
      </c>
      <c r="C638" s="74" t="s">
        <v>17</v>
      </c>
      <c r="D638" s="71" t="s">
        <v>1491</v>
      </c>
      <c r="E638" s="74">
        <f t="shared" si="9"/>
        <v>2018</v>
      </c>
      <c r="F638" s="71" t="s">
        <v>1514</v>
      </c>
      <c r="G638" s="75" t="s">
        <v>17</v>
      </c>
      <c r="H638" s="72" t="s">
        <v>1515</v>
      </c>
      <c r="I638" s="76">
        <f>'11'!C23</f>
        <v>87678</v>
      </c>
    </row>
    <row r="639" spans="2:9" ht="13.5">
      <c r="B639" s="75" t="str">
        <f>INDEX(SUM!D:D,MATCH(SUM!$F$3,SUM!B:B,0),0)</f>
        <v>P056</v>
      </c>
      <c r="C639" s="74" t="s">
        <v>17</v>
      </c>
      <c r="D639" s="71" t="s">
        <v>1491</v>
      </c>
      <c r="E639" s="74">
        <f t="shared" si="9"/>
        <v>2018</v>
      </c>
      <c r="F639" s="71" t="s">
        <v>1516</v>
      </c>
      <c r="G639" s="75" t="s">
        <v>17</v>
      </c>
      <c r="H639" s="72" t="s">
        <v>1517</v>
      </c>
      <c r="I639" s="76">
        <f>'11'!C24</f>
        <v>9944.66</v>
      </c>
    </row>
    <row r="640" spans="2:9" ht="13.5">
      <c r="B640" s="75" t="str">
        <f>INDEX(SUM!D:D,MATCH(SUM!$F$3,SUM!B:B,0),0)</f>
        <v>P056</v>
      </c>
      <c r="C640" s="74" t="s">
        <v>17</v>
      </c>
      <c r="D640" s="71" t="s">
        <v>1491</v>
      </c>
      <c r="E640" s="74">
        <f t="shared" si="9"/>
        <v>2018</v>
      </c>
      <c r="F640" s="71" t="s">
        <v>1518</v>
      </c>
      <c r="G640" s="75" t="s">
        <v>17</v>
      </c>
      <c r="H640" s="72" t="s">
        <v>1519</v>
      </c>
      <c r="I640" s="76">
        <f>'11'!D12</f>
        <v>0</v>
      </c>
    </row>
    <row r="641" spans="2:9" ht="13.5">
      <c r="B641" s="75" t="str">
        <f>INDEX(SUM!D:D,MATCH(SUM!$F$3,SUM!B:B,0),0)</f>
        <v>P056</v>
      </c>
      <c r="C641" s="74" t="s">
        <v>17</v>
      </c>
      <c r="D641" s="71" t="s">
        <v>1491</v>
      </c>
      <c r="E641" s="74">
        <f t="shared" si="9"/>
        <v>2018</v>
      </c>
      <c r="F641" s="71" t="s">
        <v>1520</v>
      </c>
      <c r="G641" s="75" t="s">
        <v>17</v>
      </c>
      <c r="H641" s="72" t="s">
        <v>1521</v>
      </c>
      <c r="I641" s="76">
        <f>'11'!D13</f>
        <v>0</v>
      </c>
    </row>
    <row r="642" spans="2:9" ht="13.5">
      <c r="B642" s="75" t="str">
        <f>INDEX(SUM!D:D,MATCH(SUM!$F$3,SUM!B:B,0),0)</f>
        <v>P056</v>
      </c>
      <c r="C642" s="74" t="s">
        <v>17</v>
      </c>
      <c r="D642" s="71" t="s">
        <v>1491</v>
      </c>
      <c r="E642" s="74">
        <f t="shared" si="9"/>
        <v>2018</v>
      </c>
      <c r="F642" s="71" t="s">
        <v>1522</v>
      </c>
      <c r="G642" s="75" t="s">
        <v>17</v>
      </c>
      <c r="H642" s="72" t="s">
        <v>1523</v>
      </c>
      <c r="I642" s="76">
        <f>'11'!D14</f>
        <v>0</v>
      </c>
    </row>
    <row r="643" spans="2:9" ht="13.5">
      <c r="B643" s="75" t="str">
        <f>INDEX(SUM!D:D,MATCH(SUM!$F$3,SUM!B:B,0),0)</f>
        <v>P056</v>
      </c>
      <c r="C643" s="74" t="s">
        <v>17</v>
      </c>
      <c r="D643" s="71" t="s">
        <v>1491</v>
      </c>
      <c r="E643" s="74">
        <f t="shared" si="9"/>
        <v>2018</v>
      </c>
      <c r="F643" s="71" t="s">
        <v>1524</v>
      </c>
      <c r="G643" s="75" t="s">
        <v>17</v>
      </c>
      <c r="H643" s="72" t="s">
        <v>1525</v>
      </c>
      <c r="I643" s="76">
        <f>'11'!D15</f>
        <v>0</v>
      </c>
    </row>
    <row r="644" spans="2:9" ht="13.5">
      <c r="B644" s="75" t="str">
        <f>INDEX(SUM!D:D,MATCH(SUM!$F$3,SUM!B:B,0),0)</f>
        <v>P056</v>
      </c>
      <c r="C644" s="74" t="s">
        <v>17</v>
      </c>
      <c r="D644" s="71" t="s">
        <v>1491</v>
      </c>
      <c r="E644" s="74">
        <f t="shared" si="9"/>
        <v>2018</v>
      </c>
      <c r="F644" s="71" t="s">
        <v>1526</v>
      </c>
      <c r="G644" s="75" t="s">
        <v>17</v>
      </c>
      <c r="H644" s="72" t="s">
        <v>1527</v>
      </c>
      <c r="I644" s="76">
        <f>'11'!D16</f>
        <v>0</v>
      </c>
    </row>
    <row r="645" spans="2:9" ht="13.5">
      <c r="B645" s="75" t="str">
        <f>INDEX(SUM!D:D,MATCH(SUM!$F$3,SUM!B:B,0),0)</f>
        <v>P056</v>
      </c>
      <c r="C645" s="74" t="s">
        <v>17</v>
      </c>
      <c r="D645" s="71" t="s">
        <v>1491</v>
      </c>
      <c r="E645" s="74">
        <f t="shared" si="9"/>
        <v>2018</v>
      </c>
      <c r="F645" s="71" t="s">
        <v>1528</v>
      </c>
      <c r="G645" s="75" t="s">
        <v>17</v>
      </c>
      <c r="H645" s="72" t="s">
        <v>1529</v>
      </c>
      <c r="I645" s="76">
        <f>'11'!D17</f>
        <v>0</v>
      </c>
    </row>
    <row r="646" spans="2:9" ht="13.5">
      <c r="B646" s="75" t="str">
        <f>INDEX(SUM!D:D,MATCH(SUM!$F$3,SUM!B:B,0),0)</f>
        <v>P056</v>
      </c>
      <c r="C646" s="74" t="s">
        <v>17</v>
      </c>
      <c r="D646" s="71" t="s">
        <v>1491</v>
      </c>
      <c r="E646" s="74">
        <f t="shared" si="9"/>
        <v>2018</v>
      </c>
      <c r="F646" s="71" t="s">
        <v>1530</v>
      </c>
      <c r="G646" s="75" t="s">
        <v>17</v>
      </c>
      <c r="H646" s="72" t="s">
        <v>1531</v>
      </c>
      <c r="I646" s="76">
        <f>'11'!D18</f>
        <v>0</v>
      </c>
    </row>
    <row r="647" spans="2:9" ht="13.5">
      <c r="B647" s="75" t="str">
        <f>INDEX(SUM!D:D,MATCH(SUM!$F$3,SUM!B:B,0),0)</f>
        <v>P056</v>
      </c>
      <c r="C647" s="74" t="s">
        <v>17</v>
      </c>
      <c r="D647" s="71" t="s">
        <v>1491</v>
      </c>
      <c r="E647" s="74">
        <f aca="true" t="shared" si="10" ref="E647:E678">E646</f>
        <v>2018</v>
      </c>
      <c r="F647" s="71" t="s">
        <v>1532</v>
      </c>
      <c r="G647" s="75" t="s">
        <v>17</v>
      </c>
      <c r="H647" s="72" t="s">
        <v>1533</v>
      </c>
      <c r="I647" s="76">
        <f>'11'!D19</f>
        <v>0</v>
      </c>
    </row>
    <row r="648" spans="2:9" ht="13.5">
      <c r="B648" s="75" t="str">
        <f>INDEX(SUM!D:D,MATCH(SUM!$F$3,SUM!B:B,0),0)</f>
        <v>P056</v>
      </c>
      <c r="C648" s="74" t="s">
        <v>17</v>
      </c>
      <c r="D648" s="71" t="s">
        <v>1491</v>
      </c>
      <c r="E648" s="74">
        <f t="shared" si="10"/>
        <v>2018</v>
      </c>
      <c r="F648" s="71" t="s">
        <v>1534</v>
      </c>
      <c r="G648" s="75" t="s">
        <v>17</v>
      </c>
      <c r="H648" s="72" t="s">
        <v>1535</v>
      </c>
      <c r="I648" s="76">
        <f>'11'!D20</f>
        <v>0</v>
      </c>
    </row>
    <row r="649" spans="2:9" ht="13.5">
      <c r="B649" s="75" t="str">
        <f>INDEX(SUM!D:D,MATCH(SUM!$F$3,SUM!B:B,0),0)</f>
        <v>P056</v>
      </c>
      <c r="C649" s="74" t="s">
        <v>17</v>
      </c>
      <c r="D649" s="71" t="s">
        <v>1491</v>
      </c>
      <c r="E649" s="74">
        <f t="shared" si="10"/>
        <v>2018</v>
      </c>
      <c r="F649" s="71" t="s">
        <v>1536</v>
      </c>
      <c r="G649" s="75" t="s">
        <v>17</v>
      </c>
      <c r="H649" s="72" t="s">
        <v>1537</v>
      </c>
      <c r="I649" s="76">
        <f>'11'!D21</f>
        <v>0</v>
      </c>
    </row>
    <row r="650" spans="2:9" ht="13.5">
      <c r="B650" s="75" t="str">
        <f>INDEX(SUM!D:D,MATCH(SUM!$F$3,SUM!B:B,0),0)</f>
        <v>P056</v>
      </c>
      <c r="C650" s="74" t="s">
        <v>17</v>
      </c>
      <c r="D650" s="71" t="s">
        <v>1491</v>
      </c>
      <c r="E650" s="74">
        <f t="shared" si="10"/>
        <v>2018</v>
      </c>
      <c r="F650" s="71" t="s">
        <v>1538</v>
      </c>
      <c r="G650" s="75" t="s">
        <v>17</v>
      </c>
      <c r="H650" s="72" t="s">
        <v>1539</v>
      </c>
      <c r="I650" s="76">
        <f>'11'!D22</f>
        <v>0</v>
      </c>
    </row>
    <row r="651" spans="2:9" ht="13.5">
      <c r="B651" s="75" t="str">
        <f>INDEX(SUM!D:D,MATCH(SUM!$F$3,SUM!B:B,0),0)</f>
        <v>P056</v>
      </c>
      <c r="C651" s="74" t="s">
        <v>17</v>
      </c>
      <c r="D651" s="71" t="s">
        <v>1491</v>
      </c>
      <c r="E651" s="74">
        <f t="shared" si="10"/>
        <v>2018</v>
      </c>
      <c r="F651" s="71" t="s">
        <v>1540</v>
      </c>
      <c r="G651" s="75" t="s">
        <v>17</v>
      </c>
      <c r="H651" s="72" t="s">
        <v>1541</v>
      </c>
      <c r="I651" s="76">
        <f>'11'!D23</f>
        <v>0</v>
      </c>
    </row>
    <row r="652" spans="2:9" ht="13.5">
      <c r="B652" s="75" t="str">
        <f>INDEX(SUM!D:D,MATCH(SUM!$F$3,SUM!B:B,0),0)</f>
        <v>P056</v>
      </c>
      <c r="C652" s="74" t="s">
        <v>17</v>
      </c>
      <c r="D652" s="71" t="s">
        <v>1491</v>
      </c>
      <c r="E652" s="74">
        <f t="shared" si="10"/>
        <v>2018</v>
      </c>
      <c r="F652" s="71" t="s">
        <v>1542</v>
      </c>
      <c r="G652" s="75" t="s">
        <v>17</v>
      </c>
      <c r="H652" s="72" t="s">
        <v>1543</v>
      </c>
      <c r="I652" s="76">
        <f>'11'!D24</f>
        <v>0</v>
      </c>
    </row>
    <row r="653" spans="2:9" ht="13.5">
      <c r="B653" s="75" t="str">
        <f>INDEX(SUM!D:D,MATCH(SUM!$F$3,SUM!B:B,0),0)</f>
        <v>P056</v>
      </c>
      <c r="C653" s="74" t="s">
        <v>17</v>
      </c>
      <c r="D653" s="71" t="s">
        <v>1491</v>
      </c>
      <c r="E653" s="74">
        <f t="shared" si="10"/>
        <v>2018</v>
      </c>
      <c r="F653" s="71" t="s">
        <v>1544</v>
      </c>
      <c r="G653" s="75" t="s">
        <v>17</v>
      </c>
      <c r="H653" s="72" t="s">
        <v>1545</v>
      </c>
      <c r="I653" s="76">
        <f>'11'!H12</f>
        <v>5297.65</v>
      </c>
    </row>
    <row r="654" spans="2:9" ht="13.5">
      <c r="B654" s="75" t="str">
        <f>INDEX(SUM!D:D,MATCH(SUM!$F$3,SUM!B:B,0),0)</f>
        <v>P056</v>
      </c>
      <c r="C654" s="74" t="s">
        <v>17</v>
      </c>
      <c r="D654" s="71" t="s">
        <v>1491</v>
      </c>
      <c r="E654" s="74">
        <f t="shared" si="10"/>
        <v>2018</v>
      </c>
      <c r="F654" s="71" t="s">
        <v>1546</v>
      </c>
      <c r="G654" s="75" t="s">
        <v>17</v>
      </c>
      <c r="H654" s="72" t="s">
        <v>1547</v>
      </c>
      <c r="I654" s="76">
        <f>'11'!H13</f>
        <v>5297.65</v>
      </c>
    </row>
    <row r="655" spans="2:9" ht="13.5">
      <c r="B655" s="75" t="str">
        <f>INDEX(SUM!D:D,MATCH(SUM!$F$3,SUM!B:B,0),0)</f>
        <v>P056</v>
      </c>
      <c r="C655" s="74" t="s">
        <v>17</v>
      </c>
      <c r="D655" s="71" t="s">
        <v>1491</v>
      </c>
      <c r="E655" s="74">
        <f t="shared" si="10"/>
        <v>2018</v>
      </c>
      <c r="F655" s="71" t="s">
        <v>1548</v>
      </c>
      <c r="G655" s="75" t="s">
        <v>17</v>
      </c>
      <c r="H655" s="72" t="s">
        <v>1549</v>
      </c>
      <c r="I655" s="76">
        <f>'11'!H14</f>
        <v>5297.65</v>
      </c>
    </row>
    <row r="656" spans="2:9" ht="13.5">
      <c r="B656" s="75" t="str">
        <f>INDEX(SUM!D:D,MATCH(SUM!$F$3,SUM!B:B,0),0)</f>
        <v>P056</v>
      </c>
      <c r="C656" s="74" t="s">
        <v>17</v>
      </c>
      <c r="D656" s="71" t="s">
        <v>1491</v>
      </c>
      <c r="E656" s="74">
        <f t="shared" si="10"/>
        <v>2018</v>
      </c>
      <c r="F656" s="71" t="s">
        <v>1550</v>
      </c>
      <c r="G656" s="75" t="s">
        <v>17</v>
      </c>
      <c r="H656" s="72" t="s">
        <v>1551</v>
      </c>
      <c r="I656" s="76">
        <f>'11'!H15</f>
        <v>6051.65</v>
      </c>
    </row>
    <row r="657" spans="2:9" ht="13.5">
      <c r="B657" s="75" t="str">
        <f>INDEX(SUM!D:D,MATCH(SUM!$F$3,SUM!B:B,0),0)</f>
        <v>P056</v>
      </c>
      <c r="C657" s="74" t="s">
        <v>17</v>
      </c>
      <c r="D657" s="71" t="s">
        <v>1491</v>
      </c>
      <c r="E657" s="74">
        <f t="shared" si="10"/>
        <v>2018</v>
      </c>
      <c r="F657" s="71" t="s">
        <v>1552</v>
      </c>
      <c r="G657" s="75" t="s">
        <v>17</v>
      </c>
      <c r="H657" s="72" t="s">
        <v>1553</v>
      </c>
      <c r="I657" s="76">
        <f>'11'!H16</f>
        <v>6051.65</v>
      </c>
    </row>
    <row r="658" spans="2:9" ht="13.5">
      <c r="B658" s="75" t="str">
        <f>INDEX(SUM!D:D,MATCH(SUM!$F$3,SUM!B:B,0),0)</f>
        <v>P056</v>
      </c>
      <c r="C658" s="74" t="s">
        <v>17</v>
      </c>
      <c r="D658" s="71" t="s">
        <v>1491</v>
      </c>
      <c r="E658" s="74">
        <f t="shared" si="10"/>
        <v>2018</v>
      </c>
      <c r="F658" s="71" t="s">
        <v>1554</v>
      </c>
      <c r="G658" s="75" t="s">
        <v>17</v>
      </c>
      <c r="H658" s="72" t="s">
        <v>1555</v>
      </c>
      <c r="I658" s="76">
        <f>'11'!H17</f>
        <v>6051.65</v>
      </c>
    </row>
    <row r="659" spans="2:9" ht="13.5">
      <c r="B659" s="75" t="str">
        <f>INDEX(SUM!D:D,MATCH(SUM!$F$3,SUM!B:B,0),0)</f>
        <v>P056</v>
      </c>
      <c r="C659" s="74" t="s">
        <v>17</v>
      </c>
      <c r="D659" s="71" t="s">
        <v>1491</v>
      </c>
      <c r="E659" s="74">
        <f t="shared" si="10"/>
        <v>2018</v>
      </c>
      <c r="F659" s="71" t="s">
        <v>1556</v>
      </c>
      <c r="G659" s="75" t="s">
        <v>17</v>
      </c>
      <c r="H659" s="72" t="s">
        <v>1557</v>
      </c>
      <c r="I659" s="76">
        <f>'11'!H18</f>
        <v>6051.65</v>
      </c>
    </row>
    <row r="660" spans="2:9" ht="13.5">
      <c r="B660" s="75" t="str">
        <f>INDEX(SUM!D:D,MATCH(SUM!$F$3,SUM!B:B,0),0)</f>
        <v>P056</v>
      </c>
      <c r="C660" s="74" t="s">
        <v>17</v>
      </c>
      <c r="D660" s="71" t="s">
        <v>1491</v>
      </c>
      <c r="E660" s="74">
        <f t="shared" si="10"/>
        <v>2018</v>
      </c>
      <c r="F660" s="71" t="s">
        <v>1558</v>
      </c>
      <c r="G660" s="75" t="s">
        <v>17</v>
      </c>
      <c r="H660" s="72" t="s">
        <v>1559</v>
      </c>
      <c r="I660" s="76">
        <f>'11'!H19</f>
        <v>6051.65</v>
      </c>
    </row>
    <row r="661" spans="2:9" ht="13.5">
      <c r="B661" s="75" t="str">
        <f>INDEX(SUM!D:D,MATCH(SUM!$F$3,SUM!B:B,0),0)</f>
        <v>P056</v>
      </c>
      <c r="C661" s="74" t="s">
        <v>17</v>
      </c>
      <c r="D661" s="71" t="s">
        <v>1491</v>
      </c>
      <c r="E661" s="74">
        <f t="shared" si="10"/>
        <v>2018</v>
      </c>
      <c r="F661" s="71" t="s">
        <v>1560</v>
      </c>
      <c r="G661" s="75" t="s">
        <v>17</v>
      </c>
      <c r="H661" s="72" t="s">
        <v>1561</v>
      </c>
      <c r="I661" s="76">
        <f>'11'!H20</f>
        <v>6051.65</v>
      </c>
    </row>
    <row r="662" spans="2:9" ht="13.5">
      <c r="B662" s="75" t="str">
        <f>INDEX(SUM!D:D,MATCH(SUM!$F$3,SUM!B:B,0),0)</f>
        <v>P056</v>
      </c>
      <c r="C662" s="74" t="s">
        <v>17</v>
      </c>
      <c r="D662" s="71" t="s">
        <v>1491</v>
      </c>
      <c r="E662" s="74">
        <f t="shared" si="10"/>
        <v>2018</v>
      </c>
      <c r="F662" s="71" t="s">
        <v>1562</v>
      </c>
      <c r="G662" s="75" t="s">
        <v>17</v>
      </c>
      <c r="H662" s="72" t="s">
        <v>1563</v>
      </c>
      <c r="I662" s="76">
        <f>'11'!H21</f>
        <v>6051.65</v>
      </c>
    </row>
    <row r="663" spans="2:9" ht="13.5">
      <c r="B663" s="75" t="str">
        <f>INDEX(SUM!D:D,MATCH(SUM!$F$3,SUM!B:B,0),0)</f>
        <v>P056</v>
      </c>
      <c r="C663" s="74" t="s">
        <v>17</v>
      </c>
      <c r="D663" s="71" t="s">
        <v>1491</v>
      </c>
      <c r="E663" s="74">
        <f t="shared" si="10"/>
        <v>2018</v>
      </c>
      <c r="F663" s="71" t="s">
        <v>1564</v>
      </c>
      <c r="G663" s="75" t="s">
        <v>17</v>
      </c>
      <c r="H663" s="72" t="s">
        <v>1565</v>
      </c>
      <c r="I663" s="76">
        <f>'11'!H22</f>
        <v>6051.65</v>
      </c>
    </row>
    <row r="664" spans="2:9" ht="13.5">
      <c r="B664" s="75" t="str">
        <f>INDEX(SUM!D:D,MATCH(SUM!$F$3,SUM!B:B,0),0)</f>
        <v>P056</v>
      </c>
      <c r="C664" s="74" t="s">
        <v>17</v>
      </c>
      <c r="D664" s="71" t="s">
        <v>1491</v>
      </c>
      <c r="E664" s="74">
        <f t="shared" si="10"/>
        <v>2018</v>
      </c>
      <c r="F664" s="71" t="s">
        <v>1566</v>
      </c>
      <c r="G664" s="75" t="s">
        <v>17</v>
      </c>
      <c r="H664" s="72" t="s">
        <v>1567</v>
      </c>
      <c r="I664" s="76">
        <f>'11'!H23</f>
        <v>6051.65</v>
      </c>
    </row>
    <row r="665" spans="2:9" ht="13.5">
      <c r="B665" s="75" t="str">
        <f>INDEX(SUM!D:D,MATCH(SUM!$F$3,SUM!B:B,0),0)</f>
        <v>P056</v>
      </c>
      <c r="C665" s="74" t="s">
        <v>17</v>
      </c>
      <c r="D665" s="71" t="s">
        <v>1491</v>
      </c>
      <c r="E665" s="74">
        <f t="shared" si="10"/>
        <v>2018</v>
      </c>
      <c r="F665" s="71" t="s">
        <v>1568</v>
      </c>
      <c r="G665" s="75" t="s">
        <v>17</v>
      </c>
      <c r="H665" s="72" t="s">
        <v>1569</v>
      </c>
      <c r="I665" s="76">
        <f>'11'!H24</f>
        <v>6186.65</v>
      </c>
    </row>
    <row r="666" spans="2:9" ht="13.5">
      <c r="B666" s="75" t="str">
        <f>INDEX(SUM!D:D,MATCH(SUM!$F$3,SUM!B:B,0),0)</f>
        <v>P056</v>
      </c>
      <c r="C666" s="74" t="s">
        <v>17</v>
      </c>
      <c r="D666" s="71" t="s">
        <v>1491</v>
      </c>
      <c r="E666" s="74">
        <f t="shared" si="10"/>
        <v>2018</v>
      </c>
      <c r="F666" s="71" t="s">
        <v>1570</v>
      </c>
      <c r="G666" s="75" t="s">
        <v>17</v>
      </c>
      <c r="H666" s="72" t="s">
        <v>1571</v>
      </c>
      <c r="I666" s="76">
        <f>'11'!I12</f>
        <v>0</v>
      </c>
    </row>
    <row r="667" spans="2:9" ht="13.5">
      <c r="B667" s="75" t="str">
        <f>INDEX(SUM!D:D,MATCH(SUM!$F$3,SUM!B:B,0),0)</f>
        <v>P056</v>
      </c>
      <c r="C667" s="74" t="s">
        <v>17</v>
      </c>
      <c r="D667" s="71" t="s">
        <v>1491</v>
      </c>
      <c r="E667" s="74">
        <f t="shared" si="10"/>
        <v>2018</v>
      </c>
      <c r="F667" s="71" t="s">
        <v>1572</v>
      </c>
      <c r="G667" s="75" t="s">
        <v>17</v>
      </c>
      <c r="H667" s="72" t="s">
        <v>1573</v>
      </c>
      <c r="I667" s="76">
        <f>'11'!I13</f>
        <v>0</v>
      </c>
    </row>
    <row r="668" spans="2:9" ht="13.5">
      <c r="B668" s="75" t="str">
        <f>INDEX(SUM!D:D,MATCH(SUM!$F$3,SUM!B:B,0),0)</f>
        <v>P056</v>
      </c>
      <c r="C668" s="74" t="s">
        <v>17</v>
      </c>
      <c r="D668" s="71" t="s">
        <v>1491</v>
      </c>
      <c r="E668" s="74">
        <f t="shared" si="10"/>
        <v>2018</v>
      </c>
      <c r="F668" s="71" t="s">
        <v>1574</v>
      </c>
      <c r="G668" s="75" t="s">
        <v>17</v>
      </c>
      <c r="H668" s="72" t="s">
        <v>1575</v>
      </c>
      <c r="I668" s="76">
        <f>'11'!I14</f>
        <v>0</v>
      </c>
    </row>
    <row r="669" spans="2:9" ht="13.5">
      <c r="B669" s="75" t="str">
        <f>INDEX(SUM!D:D,MATCH(SUM!$F$3,SUM!B:B,0),0)</f>
        <v>P056</v>
      </c>
      <c r="C669" s="74" t="s">
        <v>17</v>
      </c>
      <c r="D669" s="71" t="s">
        <v>1491</v>
      </c>
      <c r="E669" s="74">
        <f t="shared" si="10"/>
        <v>2018</v>
      </c>
      <c r="F669" s="71" t="s">
        <v>1576</v>
      </c>
      <c r="G669" s="75" t="s">
        <v>17</v>
      </c>
      <c r="H669" s="72" t="s">
        <v>1577</v>
      </c>
      <c r="I669" s="76">
        <f>'11'!I15</f>
        <v>0</v>
      </c>
    </row>
    <row r="670" spans="2:9" ht="13.5">
      <c r="B670" s="75" t="str">
        <f>INDEX(SUM!D:D,MATCH(SUM!$F$3,SUM!B:B,0),0)</f>
        <v>P056</v>
      </c>
      <c r="C670" s="74" t="s">
        <v>17</v>
      </c>
      <c r="D670" s="71" t="s">
        <v>1491</v>
      </c>
      <c r="E670" s="74">
        <f t="shared" si="10"/>
        <v>2018</v>
      </c>
      <c r="F670" s="71" t="s">
        <v>1578</v>
      </c>
      <c r="G670" s="75" t="s">
        <v>17</v>
      </c>
      <c r="H670" s="72" t="s">
        <v>1579</v>
      </c>
      <c r="I670" s="76">
        <f>'11'!I16</f>
        <v>0</v>
      </c>
    </row>
    <row r="671" spans="2:9" ht="13.5">
      <c r="B671" s="75" t="str">
        <f>INDEX(SUM!D:D,MATCH(SUM!$F$3,SUM!B:B,0),0)</f>
        <v>P056</v>
      </c>
      <c r="C671" s="74" t="s">
        <v>17</v>
      </c>
      <c r="D671" s="71" t="s">
        <v>1491</v>
      </c>
      <c r="E671" s="74">
        <f t="shared" si="10"/>
        <v>2018</v>
      </c>
      <c r="F671" s="71" t="s">
        <v>1580</v>
      </c>
      <c r="G671" s="75" t="s">
        <v>17</v>
      </c>
      <c r="H671" s="72" t="s">
        <v>1581</v>
      </c>
      <c r="I671" s="76">
        <f>'11'!I17</f>
        <v>0</v>
      </c>
    </row>
    <row r="672" spans="2:9" ht="13.5">
      <c r="B672" s="75" t="str">
        <f>INDEX(SUM!D:D,MATCH(SUM!$F$3,SUM!B:B,0),0)</f>
        <v>P056</v>
      </c>
      <c r="C672" s="74" t="s">
        <v>17</v>
      </c>
      <c r="D672" s="71" t="s">
        <v>1491</v>
      </c>
      <c r="E672" s="74">
        <f t="shared" si="10"/>
        <v>2018</v>
      </c>
      <c r="F672" s="71" t="s">
        <v>1582</v>
      </c>
      <c r="G672" s="75" t="s">
        <v>17</v>
      </c>
      <c r="H672" s="72" t="s">
        <v>1583</v>
      </c>
      <c r="I672" s="76">
        <f>'11'!I18</f>
        <v>0</v>
      </c>
    </row>
    <row r="673" spans="2:9" ht="13.5">
      <c r="B673" s="75" t="str">
        <f>INDEX(SUM!D:D,MATCH(SUM!$F$3,SUM!B:B,0),0)</f>
        <v>P056</v>
      </c>
      <c r="C673" s="74" t="s">
        <v>17</v>
      </c>
      <c r="D673" s="71" t="s">
        <v>1491</v>
      </c>
      <c r="E673" s="74">
        <f t="shared" si="10"/>
        <v>2018</v>
      </c>
      <c r="F673" s="71" t="s">
        <v>1584</v>
      </c>
      <c r="G673" s="75" t="s">
        <v>17</v>
      </c>
      <c r="H673" s="72" t="s">
        <v>1585</v>
      </c>
      <c r="I673" s="76">
        <f>'11'!I19</f>
        <v>0</v>
      </c>
    </row>
    <row r="674" spans="2:9" ht="13.5">
      <c r="B674" s="75" t="str">
        <f>INDEX(SUM!D:D,MATCH(SUM!$F$3,SUM!B:B,0),0)</f>
        <v>P056</v>
      </c>
      <c r="C674" s="74" t="s">
        <v>17</v>
      </c>
      <c r="D674" s="71" t="s">
        <v>1491</v>
      </c>
      <c r="E674" s="74">
        <f t="shared" si="10"/>
        <v>2018</v>
      </c>
      <c r="F674" s="71" t="s">
        <v>1586</v>
      </c>
      <c r="G674" s="75" t="s">
        <v>17</v>
      </c>
      <c r="H674" s="72" t="s">
        <v>1587</v>
      </c>
      <c r="I674" s="76">
        <f>'11'!I20</f>
        <v>0</v>
      </c>
    </row>
    <row r="675" spans="2:9" ht="13.5">
      <c r="B675" s="75" t="str">
        <f>INDEX(SUM!D:D,MATCH(SUM!$F$3,SUM!B:B,0),0)</f>
        <v>P056</v>
      </c>
      <c r="C675" s="74" t="s">
        <v>17</v>
      </c>
      <c r="D675" s="71" t="s">
        <v>1491</v>
      </c>
      <c r="E675" s="74">
        <f t="shared" si="10"/>
        <v>2018</v>
      </c>
      <c r="F675" s="71" t="s">
        <v>1588</v>
      </c>
      <c r="G675" s="75" t="s">
        <v>17</v>
      </c>
      <c r="H675" s="72" t="s">
        <v>1589</v>
      </c>
      <c r="I675" s="76">
        <f>'11'!I21</f>
        <v>0</v>
      </c>
    </row>
    <row r="676" spans="2:9" ht="13.5">
      <c r="B676" s="75" t="str">
        <f>INDEX(SUM!D:D,MATCH(SUM!$F$3,SUM!B:B,0),0)</f>
        <v>P056</v>
      </c>
      <c r="C676" s="74" t="s">
        <v>17</v>
      </c>
      <c r="D676" s="71" t="s">
        <v>1491</v>
      </c>
      <c r="E676" s="74">
        <f t="shared" si="10"/>
        <v>2018</v>
      </c>
      <c r="F676" s="71" t="s">
        <v>1590</v>
      </c>
      <c r="G676" s="75" t="s">
        <v>17</v>
      </c>
      <c r="H676" s="72" t="s">
        <v>1591</v>
      </c>
      <c r="I676" s="76">
        <f>'11'!I22</f>
        <v>0</v>
      </c>
    </row>
    <row r="677" spans="2:9" ht="13.5">
      <c r="B677" s="75" t="str">
        <f>INDEX(SUM!D:D,MATCH(SUM!$F$3,SUM!B:B,0),0)</f>
        <v>P056</v>
      </c>
      <c r="C677" s="74" t="s">
        <v>17</v>
      </c>
      <c r="D677" s="71" t="s">
        <v>1491</v>
      </c>
      <c r="E677" s="74">
        <f t="shared" si="10"/>
        <v>2018</v>
      </c>
      <c r="F677" s="71" t="s">
        <v>1592</v>
      </c>
      <c r="G677" s="75" t="s">
        <v>17</v>
      </c>
      <c r="H677" s="72" t="s">
        <v>1593</v>
      </c>
      <c r="I677" s="76">
        <f>'11'!I23</f>
        <v>0</v>
      </c>
    </row>
    <row r="678" spans="2:9" ht="13.5">
      <c r="B678" s="75" t="str">
        <f>INDEX(SUM!D:D,MATCH(SUM!$F$3,SUM!B:B,0),0)</f>
        <v>P056</v>
      </c>
      <c r="C678" s="74" t="s">
        <v>17</v>
      </c>
      <c r="D678" s="71" t="s">
        <v>1491</v>
      </c>
      <c r="E678" s="74">
        <f t="shared" si="10"/>
        <v>2018</v>
      </c>
      <c r="F678" s="71" t="s">
        <v>1594</v>
      </c>
      <c r="G678" s="75" t="s">
        <v>17</v>
      </c>
      <c r="H678" s="72" t="s">
        <v>1595</v>
      </c>
      <c r="I678" s="76">
        <f>'11'!I24</f>
        <v>0</v>
      </c>
    </row>
  </sheetData>
  <sheetProtection selectLockedCells="1" selectUnlockedCells="1"/>
  <autoFilter ref="I4:I678"/>
  <conditionalFormatting sqref="I133:I145">
    <cfRule type="expression" priority="99" dxfId="72" stopIfTrue="1">
      <formula>AND(#REF!&lt;&gt;"x",I133&lt;&gt;E423)</formula>
    </cfRule>
  </conditionalFormatting>
  <conditionalFormatting sqref="I16:I47">
    <cfRule type="expression" priority="103" dxfId="72" stopIfTrue="1">
      <formula>AND(#REF!&lt;&gt;"x",I16&lt;&gt;#REF!)</formula>
    </cfRule>
  </conditionalFormatting>
  <conditionalFormatting sqref="I5:I16">
    <cfRule type="expression" priority="108" dxfId="72" stopIfTrue="1">
      <formula>AND(#REF!&lt;&gt;"x",I5&lt;&gt;#REF!)</formula>
    </cfRule>
  </conditionalFormatting>
  <conditionalFormatting sqref="I77:I102">
    <cfRule type="expression" priority="110" dxfId="72" stopIfTrue="1">
      <formula>AND(#REF!&lt;&gt;"x",I77&lt;&gt;#REF!)</formula>
    </cfRule>
  </conditionalFormatting>
  <conditionalFormatting sqref="I280:I318">
    <cfRule type="expression" priority="113" dxfId="72" stopIfTrue="1">
      <formula>AND(#REF!&lt;&gt;"x",I280&lt;&gt;#REF!)</formula>
    </cfRule>
  </conditionalFormatting>
  <conditionalFormatting sqref="I220:I238">
    <cfRule type="expression" priority="114" dxfId="72"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3">
      <selection activeCell="B12" sqref="B12"/>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
      <c r="B3" s="173" t="s">
        <v>34</v>
      </c>
      <c r="C3" s="173"/>
    </row>
    <row r="4" spans="2:3" ht="15">
      <c r="B4" s="173" t="s">
        <v>1600</v>
      </c>
      <c r="C4" s="173"/>
    </row>
    <row r="6" spans="2:3" ht="57" customHeight="1" thickBot="1">
      <c r="B6" s="174" t="s">
        <v>534</v>
      </c>
      <c r="C6" s="174"/>
    </row>
    <row r="7" spans="2:3" ht="27" customHeight="1" thickBot="1" thickTop="1">
      <c r="B7" s="171" t="s">
        <v>580</v>
      </c>
      <c r="C7" s="172"/>
    </row>
    <row r="8" spans="2:3" ht="16.5" thickBot="1" thickTop="1">
      <c r="B8" s="105"/>
      <c r="C8" s="81"/>
    </row>
    <row r="9" spans="2:3" ht="15.75" thickTop="1">
      <c r="B9" s="79" t="s">
        <v>299</v>
      </c>
      <c r="C9" s="80" t="s">
        <v>280</v>
      </c>
    </row>
    <row r="10" ht="5.25" customHeight="1" thickBot="1">
      <c r="C10" s="4"/>
    </row>
    <row r="11" spans="2:10" ht="16.5" thickBot="1" thickTop="1">
      <c r="B11" s="106" t="s">
        <v>527</v>
      </c>
      <c r="C11" s="83" t="str">
        <f>IF(J11=TRUE,"CONCLUÍDO","INCOMPLETO")</f>
        <v>CONCLUÍDO</v>
      </c>
      <c r="J11" s="159" t="b">
        <v>1</v>
      </c>
    </row>
    <row r="12" spans="2:10" ht="16.5" thickBot="1" thickTop="1">
      <c r="B12" s="106" t="s">
        <v>528</v>
      </c>
      <c r="C12" s="83" t="str">
        <f aca="true" t="shared" si="0" ref="C12:C18">IF(J12=TRUE,"CONCLUÍDO","INCOMPLETO")</f>
        <v>CONCLUÍDO</v>
      </c>
      <c r="J12" s="159" t="b">
        <v>1</v>
      </c>
    </row>
    <row r="13" spans="2:10" ht="16.5" thickBot="1" thickTop="1">
      <c r="B13" s="106" t="s">
        <v>529</v>
      </c>
      <c r="C13" s="83" t="str">
        <f t="shared" si="0"/>
        <v>CONCLUÍDO</v>
      </c>
      <c r="J13" s="159" t="b">
        <v>1</v>
      </c>
    </row>
    <row r="14" spans="2:10" ht="16.5" thickBot="1" thickTop="1">
      <c r="B14" s="106" t="s">
        <v>530</v>
      </c>
      <c r="C14" s="83" t="str">
        <f t="shared" si="0"/>
        <v>CONCLUÍDO</v>
      </c>
      <c r="J14" s="159" t="b">
        <v>1</v>
      </c>
    </row>
    <row r="15" spans="2:10" ht="16.5" thickBot="1" thickTop="1">
      <c r="B15" s="106" t="s">
        <v>531</v>
      </c>
      <c r="C15" s="83" t="str">
        <f t="shared" si="0"/>
        <v>CONCLUÍDO</v>
      </c>
      <c r="J15" s="159" t="b">
        <v>1</v>
      </c>
    </row>
    <row r="16" spans="2:10" ht="16.5" thickBot="1" thickTop="1">
      <c r="B16" s="106" t="s">
        <v>532</v>
      </c>
      <c r="C16" s="83" t="str">
        <f t="shared" si="0"/>
        <v>CONCLUÍDO</v>
      </c>
      <c r="J16" s="159" t="b">
        <v>1</v>
      </c>
    </row>
    <row r="17" spans="2:10" ht="16.5" thickBot="1" thickTop="1">
      <c r="B17" s="106" t="s">
        <v>533</v>
      </c>
      <c r="C17" s="83" t="str">
        <f t="shared" si="0"/>
        <v>CONCLUÍDO</v>
      </c>
      <c r="J17" s="159" t="b">
        <v>1</v>
      </c>
    </row>
    <row r="18" spans="2:10" ht="16.5" thickBot="1" thickTop="1">
      <c r="B18" s="106" t="s">
        <v>564</v>
      </c>
      <c r="C18" s="83" t="str">
        <f t="shared" si="0"/>
        <v>CONCLUÍDO</v>
      </c>
      <c r="J18" s="159" t="b">
        <v>1</v>
      </c>
    </row>
    <row r="19" spans="2:10" ht="16.5" thickBot="1" thickTop="1">
      <c r="B19" s="106" t="s">
        <v>1601</v>
      </c>
      <c r="C19" s="83" t="str">
        <f>IF(J19=TRUE,"CONCLUÍDO","INCOMPLETO")</f>
        <v>CONCLUÍDO</v>
      </c>
      <c r="J19" s="159" t="b">
        <v>1</v>
      </c>
    </row>
    <row r="20" spans="2:10" ht="16.5" thickBot="1" thickTop="1">
      <c r="B20" s="106" t="s">
        <v>1602</v>
      </c>
      <c r="C20" s="83" t="str">
        <f>IF(J20=TRUE,"CONCLUÍDO","INCOMPLETO")</f>
        <v>CONCLUÍDO</v>
      </c>
      <c r="J20" s="159" t="b">
        <v>1</v>
      </c>
    </row>
    <row r="21" spans="2:10" ht="16.5" thickBot="1" thickTop="1">
      <c r="B21" s="106" t="s">
        <v>1599</v>
      </c>
      <c r="C21" s="83" t="str">
        <f>IF(J21=TRUE,"CONCLUÍDO","INCOMPLETO")</f>
        <v>CONCLUÍDO</v>
      </c>
      <c r="J21" s="170" t="b">
        <v>1</v>
      </c>
    </row>
    <row r="22" ht="15.75" thickTop="1"/>
  </sheetData>
  <sheetProtection password="C61A" sheet="1"/>
  <mergeCells count="4">
    <mergeCell ref="B7:C7"/>
    <mergeCell ref="B3:C3"/>
    <mergeCell ref="B4:C4"/>
    <mergeCell ref="B6:C6"/>
  </mergeCells>
  <conditionalFormatting sqref="C11:C20">
    <cfRule type="expression" priority="7" dxfId="73" stopIfTrue="1">
      <formula>J11=FALSE</formula>
    </cfRule>
    <cfRule type="expression" priority="8" dxfId="74" stopIfTrue="1">
      <formula>J11=TRUE</formula>
    </cfRule>
  </conditionalFormatting>
  <conditionalFormatting sqref="C21">
    <cfRule type="expression" priority="1" dxfId="73" stopIfTrue="1">
      <formula>J21=FALSE</formula>
    </cfRule>
    <cfRule type="expression" priority="2" dxfId="74"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FEIRA NOVA</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1605</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1606</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8196079859</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2" stopIfTrue="1">
      <formula>$E31&lt;&gt;$H31</formula>
    </cfRule>
  </conditionalFormatting>
  <conditionalFormatting sqref="F11:J11 F9:V10">
    <cfRule type="cellIs" priority="8" dxfId="75" operator="equal" stopIfTrue="1">
      <formula>""</formula>
    </cfRule>
  </conditionalFormatting>
  <conditionalFormatting sqref="B8 A7:A18 B12:B13 C9:C11">
    <cfRule type="expression" priority="9" dxfId="76" stopIfTrue="1">
      <formula>OR(#REF!&gt;0,#REF!&lt;0)</formula>
    </cfRule>
  </conditionalFormatting>
  <conditionalFormatting sqref="B7">
    <cfRule type="expression" priority="15" dxfId="72"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B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
      <c r="B1" s="13"/>
      <c r="C1" s="14"/>
      <c r="D1" s="2"/>
      <c r="E1" s="3"/>
      <c r="F1" s="4"/>
      <c r="G1" s="5"/>
      <c r="H1" s="6"/>
    </row>
    <row r="2" spans="2:9" s="1" customFormat="1" ht="1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7.25">
      <c r="B3" s="182" t="str">
        <f>IF(SUM!$G$3="","","CÂMARA MUNICIPAL - "&amp;UPPER(SUM!G3))</f>
        <v>CÂMARA MUNICIPAL - FEIRA NOVA</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
      <c r="A6" s="4"/>
      <c r="B6" s="16"/>
      <c r="C6" s="16">
        <f>""</f>
      </c>
      <c r="D6" s="17"/>
      <c r="E6" s="17"/>
      <c r="F6" s="18"/>
      <c r="H6" s="5"/>
    </row>
    <row r="7" spans="1:8" s="6" customFormat="1" ht="17.25">
      <c r="A7" s="5"/>
      <c r="B7" s="183" t="str">
        <f>UPPER(MENU!B12)</f>
        <v>02 GASTO COM FOLHA DE PAGAMENTO</v>
      </c>
      <c r="C7" s="183"/>
      <c r="D7" s="183"/>
      <c r="G7" s="4"/>
      <c r="H7" s="5"/>
    </row>
    <row r="8" spans="1:8" s="6" customFormat="1" ht="15">
      <c r="A8" s="5"/>
      <c r="D8" s="11"/>
      <c r="G8" s="4"/>
      <c r="H8" s="5"/>
    </row>
    <row r="9" spans="1:8" s="6" customFormat="1" ht="15">
      <c r="A9" s="21"/>
      <c r="B9" s="86" t="s">
        <v>25</v>
      </c>
      <c r="C9" s="87"/>
      <c r="D9" s="85" t="s">
        <v>24</v>
      </c>
      <c r="G9" s="4"/>
      <c r="H9" s="5"/>
    </row>
    <row r="10" spans="1:6" s="27" customFormat="1" ht="15">
      <c r="A10" s="22"/>
      <c r="B10" s="24"/>
      <c r="D10" s="25"/>
      <c r="E10" s="26"/>
      <c r="F10" s="26"/>
    </row>
    <row r="11" spans="1:6" s="27" customFormat="1" ht="15">
      <c r="A11" s="22"/>
      <c r="B11" s="49" t="s">
        <v>28</v>
      </c>
      <c r="D11" s="52">
        <v>0</v>
      </c>
      <c r="E11" s="26"/>
      <c r="F11" s="26"/>
    </row>
    <row r="12" spans="1:6" s="27" customFormat="1" ht="15">
      <c r="A12" s="22"/>
      <c r="B12" s="49" t="s">
        <v>536</v>
      </c>
      <c r="D12" s="52">
        <v>0</v>
      </c>
      <c r="E12" s="26"/>
      <c r="F12" s="26"/>
    </row>
    <row r="13" spans="1:6" s="27" customFormat="1" ht="15">
      <c r="A13" s="22"/>
      <c r="B13" s="49" t="s">
        <v>537</v>
      </c>
      <c r="D13" s="52">
        <v>1132403.97</v>
      </c>
      <c r="E13" s="26"/>
      <c r="F13" s="26"/>
    </row>
    <row r="14" spans="1:6" s="27" customFormat="1" ht="15">
      <c r="A14" s="22"/>
      <c r="B14" s="49" t="s">
        <v>538</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72" stopIfTrue="1">
      <formula>$F10&lt;&gt;$I10</formula>
    </cfRule>
  </conditionalFormatting>
  <conditionalFormatting sqref="D11:D14">
    <cfRule type="cellIs" priority="2" dxfId="75"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D1">
      <selection activeCell="H10" sqref="H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FEIRA NOVA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5" t="str">
        <f>UPPER(MENU!B13)</f>
        <v>03 SUBSÍDIO FIXADO - AGENTES POLÍTICOS</v>
      </c>
      <c r="C6" s="185"/>
      <c r="D6" s="185"/>
      <c r="E6" s="185"/>
      <c r="F6" s="185"/>
      <c r="G6" s="185"/>
      <c r="H6" s="185"/>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539</v>
      </c>
      <c r="E10" s="62" t="s">
        <v>498</v>
      </c>
      <c r="F10" s="101">
        <v>562</v>
      </c>
      <c r="G10" s="102">
        <v>2016</v>
      </c>
      <c r="H10" s="52">
        <v>7596.75</v>
      </c>
      <c r="I10" s="5"/>
      <c r="J10" s="5"/>
      <c r="L10" s="100" t="s">
        <v>498</v>
      </c>
    </row>
    <row r="11" spans="2:12" ht="15">
      <c r="B11" s="55" t="s">
        <v>283</v>
      </c>
      <c r="C11" s="56" t="s">
        <v>5</v>
      </c>
      <c r="D11" s="58" t="s">
        <v>539</v>
      </c>
      <c r="E11" s="62"/>
      <c r="F11" s="101"/>
      <c r="G11" s="102"/>
      <c r="H11" s="52"/>
      <c r="I11" s="5"/>
      <c r="J11" s="5"/>
      <c r="L11" s="99" t="s">
        <v>499</v>
      </c>
    </row>
    <row r="12" spans="2:12" ht="15">
      <c r="B12" s="55" t="s">
        <v>284</v>
      </c>
      <c r="C12" s="56" t="s">
        <v>6</v>
      </c>
      <c r="D12" s="58" t="s">
        <v>539</v>
      </c>
      <c r="E12" s="62"/>
      <c r="F12" s="101"/>
      <c r="G12" s="102"/>
      <c r="H12" s="52"/>
      <c r="I12" s="5"/>
      <c r="J12" s="5"/>
      <c r="L12" s="99" t="s">
        <v>500</v>
      </c>
    </row>
    <row r="13" spans="2:12" ht="15">
      <c r="B13" s="55" t="s">
        <v>285</v>
      </c>
      <c r="C13" s="56" t="s">
        <v>7</v>
      </c>
      <c r="D13" s="58" t="s">
        <v>539</v>
      </c>
      <c r="E13" s="62"/>
      <c r="F13" s="101"/>
      <c r="G13" s="102"/>
      <c r="H13" s="52"/>
      <c r="I13" s="5"/>
      <c r="J13" s="5"/>
      <c r="L13" s="99" t="s">
        <v>501</v>
      </c>
    </row>
    <row r="14" spans="2:10" ht="15">
      <c r="B14" s="55" t="s">
        <v>286</v>
      </c>
      <c r="C14" s="56" t="s">
        <v>8</v>
      </c>
      <c r="D14" s="58" t="s">
        <v>539</v>
      </c>
      <c r="E14" s="62"/>
      <c r="F14" s="101"/>
      <c r="G14" s="102"/>
      <c r="H14" s="52"/>
      <c r="I14" s="5"/>
      <c r="J14" s="5"/>
    </row>
    <row r="15" spans="2:10" ht="15">
      <c r="B15" s="55" t="s">
        <v>287</v>
      </c>
      <c r="C15" s="56" t="s">
        <v>9</v>
      </c>
      <c r="D15" s="58" t="s">
        <v>539</v>
      </c>
      <c r="E15" s="62"/>
      <c r="F15" s="101"/>
      <c r="G15" s="102"/>
      <c r="H15" s="52"/>
      <c r="I15" s="5"/>
      <c r="J15" s="5"/>
    </row>
    <row r="16" spans="2:10" ht="15">
      <c r="B16" s="55" t="s">
        <v>288</v>
      </c>
      <c r="C16" s="56" t="s">
        <v>10</v>
      </c>
      <c r="D16" s="58" t="s">
        <v>539</v>
      </c>
      <c r="E16" s="62"/>
      <c r="F16" s="101"/>
      <c r="G16" s="102"/>
      <c r="H16" s="52"/>
      <c r="I16" s="5"/>
      <c r="J16" s="5"/>
    </row>
    <row r="17" spans="2:10" ht="15">
      <c r="B17" s="55" t="s">
        <v>289</v>
      </c>
      <c r="C17" s="56" t="s">
        <v>11</v>
      </c>
      <c r="D17" s="58" t="s">
        <v>539</v>
      </c>
      <c r="E17" s="62"/>
      <c r="F17" s="101"/>
      <c r="G17" s="102"/>
      <c r="H17" s="52"/>
      <c r="I17" s="5"/>
      <c r="J17" s="5"/>
    </row>
    <row r="18" spans="2:10" ht="15">
      <c r="B18" s="55" t="s">
        <v>290</v>
      </c>
      <c r="C18" s="56" t="s">
        <v>12</v>
      </c>
      <c r="D18" s="58" t="s">
        <v>539</v>
      </c>
      <c r="E18" s="62"/>
      <c r="F18" s="101"/>
      <c r="G18" s="102"/>
      <c r="H18" s="52"/>
      <c r="I18" s="5"/>
      <c r="J18" s="5"/>
    </row>
    <row r="19" spans="2:10" ht="15">
      <c r="B19" s="55" t="s">
        <v>291</v>
      </c>
      <c r="C19" s="56" t="s">
        <v>13</v>
      </c>
      <c r="D19" s="58" t="s">
        <v>539</v>
      </c>
      <c r="E19" s="62"/>
      <c r="F19" s="101"/>
      <c r="G19" s="102"/>
      <c r="H19" s="52"/>
      <c r="I19" s="5"/>
      <c r="J19" s="5"/>
    </row>
    <row r="20" spans="2:10" ht="15">
      <c r="B20" s="55" t="s">
        <v>292</v>
      </c>
      <c r="C20" s="56" t="s">
        <v>14</v>
      </c>
      <c r="D20" s="58" t="s">
        <v>539</v>
      </c>
      <c r="E20" s="62"/>
      <c r="F20" s="101"/>
      <c r="G20" s="102"/>
      <c r="H20" s="52"/>
      <c r="I20" s="5"/>
      <c r="J20" s="5"/>
    </row>
    <row r="21" spans="2:10" ht="15">
      <c r="B21" s="55" t="s">
        <v>293</v>
      </c>
      <c r="C21" s="56" t="s">
        <v>15</v>
      </c>
      <c r="D21" s="58" t="s">
        <v>539</v>
      </c>
      <c r="E21" s="62"/>
      <c r="F21" s="101"/>
      <c r="G21" s="102"/>
      <c r="H21" s="52"/>
      <c r="I21" s="5"/>
      <c r="J21" s="5"/>
    </row>
    <row r="22" spans="2:10" ht="15">
      <c r="B22" s="55" t="s">
        <v>294</v>
      </c>
      <c r="C22" s="56" t="s">
        <v>295</v>
      </c>
      <c r="D22" s="58" t="s">
        <v>539</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75"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B5">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FEIRA NOVA</v>
      </c>
      <c r="C3" s="184"/>
      <c r="D3" s="184"/>
      <c r="E3" s="184"/>
    </row>
    <row r="4" spans="1:4" s="7" customFormat="1" ht="18.75">
      <c r="A4" s="82"/>
      <c r="B4" s="82"/>
      <c r="C4" s="82"/>
      <c r="D4" s="82"/>
    </row>
    <row r="5" spans="1:4" s="7" customFormat="1" ht="21.75" customHeight="1">
      <c r="A5" s="82"/>
      <c r="B5" s="82"/>
      <c r="C5" s="82"/>
      <c r="D5" s="82"/>
    </row>
    <row r="6" spans="1:5" s="6" customFormat="1" ht="15">
      <c r="A6" s="5"/>
      <c r="B6" s="185" t="str">
        <f>UPPER(MENU!B14)</f>
        <v>04 SUBSÍDIO PAGO - AGENTES POLÍTICOS</v>
      </c>
      <c r="C6" s="185"/>
      <c r="D6" s="185"/>
      <c r="E6" s="185"/>
    </row>
    <row r="7" spans="1:5" s="6" customFormat="1" ht="15">
      <c r="A7" s="5"/>
      <c r="E7" s="11"/>
    </row>
    <row r="8" spans="1:5" s="6" customFormat="1" ht="32.25" customHeight="1">
      <c r="A8" s="21"/>
      <c r="B8" s="103" t="s">
        <v>281</v>
      </c>
      <c r="C8" s="103" t="s">
        <v>18</v>
      </c>
      <c r="D8" s="104" t="s">
        <v>540</v>
      </c>
      <c r="E8" s="104" t="s">
        <v>541</v>
      </c>
    </row>
    <row r="9" spans="1:7" s="46" customFormat="1" ht="15">
      <c r="A9" s="6"/>
      <c r="B9" s="6"/>
      <c r="C9" s="6"/>
      <c r="D9" s="54"/>
      <c r="E9" s="54"/>
      <c r="F9" s="6"/>
      <c r="G9" s="6"/>
    </row>
    <row r="10" spans="2:9" ht="15">
      <c r="B10" s="55" t="s">
        <v>282</v>
      </c>
      <c r="C10" s="56" t="s">
        <v>4</v>
      </c>
      <c r="D10" s="63" t="s">
        <v>542</v>
      </c>
      <c r="E10" s="52">
        <v>77000</v>
      </c>
      <c r="F10" s="5"/>
      <c r="G10" s="5"/>
      <c r="I10" s="100" t="s">
        <v>498</v>
      </c>
    </row>
    <row r="11" spans="2:9" ht="15">
      <c r="B11" s="55" t="s">
        <v>283</v>
      </c>
      <c r="C11" s="56" t="s">
        <v>5</v>
      </c>
      <c r="D11" s="63" t="s">
        <v>542</v>
      </c>
      <c r="E11" s="52">
        <v>77000</v>
      </c>
      <c r="F11" s="5"/>
      <c r="G11" s="5"/>
      <c r="I11" s="99" t="s">
        <v>499</v>
      </c>
    </row>
    <row r="12" spans="2:9" ht="15">
      <c r="B12" s="55" t="s">
        <v>284</v>
      </c>
      <c r="C12" s="56" t="s">
        <v>6</v>
      </c>
      <c r="D12" s="63" t="s">
        <v>542</v>
      </c>
      <c r="E12" s="52">
        <v>77000</v>
      </c>
      <c r="F12" s="5"/>
      <c r="G12" s="5"/>
      <c r="I12" s="99" t="s">
        <v>500</v>
      </c>
    </row>
    <row r="13" spans="2:9" ht="15">
      <c r="B13" s="55" t="s">
        <v>285</v>
      </c>
      <c r="C13" s="56" t="s">
        <v>7</v>
      </c>
      <c r="D13" s="63" t="s">
        <v>542</v>
      </c>
      <c r="E13" s="52">
        <v>77000</v>
      </c>
      <c r="F13" s="5"/>
      <c r="G13" s="5"/>
      <c r="I13" s="99" t="s">
        <v>501</v>
      </c>
    </row>
    <row r="14" spans="2:7" ht="15">
      <c r="B14" s="55" t="s">
        <v>286</v>
      </c>
      <c r="C14" s="56" t="s">
        <v>8</v>
      </c>
      <c r="D14" s="63" t="s">
        <v>542</v>
      </c>
      <c r="E14" s="52">
        <v>77000</v>
      </c>
      <c r="F14" s="5"/>
      <c r="G14" s="5"/>
    </row>
    <row r="15" spans="2:7" ht="15">
      <c r="B15" s="55" t="s">
        <v>287</v>
      </c>
      <c r="C15" s="56" t="s">
        <v>9</v>
      </c>
      <c r="D15" s="63" t="s">
        <v>542</v>
      </c>
      <c r="E15" s="52">
        <v>77000</v>
      </c>
      <c r="F15" s="5"/>
      <c r="G15" s="5"/>
    </row>
    <row r="16" spans="2:7" ht="15">
      <c r="B16" s="55" t="s">
        <v>288</v>
      </c>
      <c r="C16" s="56" t="s">
        <v>10</v>
      </c>
      <c r="D16" s="63" t="s">
        <v>542</v>
      </c>
      <c r="E16" s="52">
        <v>77000</v>
      </c>
      <c r="F16" s="5"/>
      <c r="G16" s="5"/>
    </row>
    <row r="17" spans="2:7" ht="15">
      <c r="B17" s="55" t="s">
        <v>289</v>
      </c>
      <c r="C17" s="56" t="s">
        <v>11</v>
      </c>
      <c r="D17" s="63" t="s">
        <v>542</v>
      </c>
      <c r="E17" s="52">
        <v>77000</v>
      </c>
      <c r="F17" s="5"/>
      <c r="G17" s="5"/>
    </row>
    <row r="18" spans="2:7" ht="15">
      <c r="B18" s="55" t="s">
        <v>290</v>
      </c>
      <c r="C18" s="56" t="s">
        <v>12</v>
      </c>
      <c r="D18" s="63" t="s">
        <v>542</v>
      </c>
      <c r="E18" s="52">
        <v>77000</v>
      </c>
      <c r="F18" s="5"/>
      <c r="G18" s="5"/>
    </row>
    <row r="19" spans="2:7" ht="15">
      <c r="B19" s="55" t="s">
        <v>291</v>
      </c>
      <c r="C19" s="56" t="s">
        <v>13</v>
      </c>
      <c r="D19" s="63" t="s">
        <v>542</v>
      </c>
      <c r="E19" s="52">
        <v>77000</v>
      </c>
      <c r="F19" s="5"/>
      <c r="G19" s="5"/>
    </row>
    <row r="20" spans="2:7" ht="15">
      <c r="B20" s="55" t="s">
        <v>292</v>
      </c>
      <c r="C20" s="56" t="s">
        <v>14</v>
      </c>
      <c r="D20" s="63" t="s">
        <v>542</v>
      </c>
      <c r="E20" s="52">
        <v>77000</v>
      </c>
      <c r="F20" s="5"/>
      <c r="G20" s="5"/>
    </row>
    <row r="21" spans="2:7" ht="15">
      <c r="B21" s="55" t="s">
        <v>293</v>
      </c>
      <c r="C21" s="56" t="s">
        <v>15</v>
      </c>
      <c r="D21" s="63" t="s">
        <v>542</v>
      </c>
      <c r="E21" s="52">
        <v>77000</v>
      </c>
      <c r="F21" s="5"/>
      <c r="G21" s="5"/>
    </row>
    <row r="22" spans="2:7" ht="15">
      <c r="B22" s="55" t="s">
        <v>294</v>
      </c>
      <c r="C22" s="56" t="s">
        <v>295</v>
      </c>
      <c r="D22" s="63" t="s">
        <v>542</v>
      </c>
      <c r="E22" s="52">
        <v>0</v>
      </c>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10:E22">
    <cfRule type="cellIs" priority="1" dxfId="7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D3">
      <selection activeCell="H11" sqref="H1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FEIRA NOVA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5" t="str">
        <f>UPPER(MENU!B15)</f>
        <v>05 VERBA DE REPRESENTAÇÃO DO PRESIDENTE DA CÂMARA - VALOR FIXADO</v>
      </c>
      <c r="C6" s="185"/>
      <c r="D6" s="185"/>
      <c r="E6" s="185"/>
      <c r="F6" s="185"/>
      <c r="G6" s="185"/>
      <c r="H6" s="185"/>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543</v>
      </c>
      <c r="E10" s="62" t="s">
        <v>498</v>
      </c>
      <c r="F10" s="101">
        <v>562</v>
      </c>
      <c r="G10" s="102">
        <v>2016</v>
      </c>
      <c r="H10" s="52">
        <v>4900</v>
      </c>
      <c r="I10" s="5"/>
      <c r="J10" s="5"/>
      <c r="L10" s="100" t="s">
        <v>498</v>
      </c>
    </row>
    <row r="11" spans="2:12" ht="15">
      <c r="B11" s="55" t="s">
        <v>283</v>
      </c>
      <c r="C11" s="56" t="s">
        <v>5</v>
      </c>
      <c r="D11" s="58" t="s">
        <v>543</v>
      </c>
      <c r="E11" s="62"/>
      <c r="F11" s="101"/>
      <c r="G11" s="102"/>
      <c r="H11" s="52"/>
      <c r="I11" s="5"/>
      <c r="J11" s="5"/>
      <c r="L11" s="99" t="s">
        <v>499</v>
      </c>
    </row>
    <row r="12" spans="2:12" ht="15">
      <c r="B12" s="55" t="s">
        <v>284</v>
      </c>
      <c r="C12" s="56" t="s">
        <v>6</v>
      </c>
      <c r="D12" s="58" t="s">
        <v>543</v>
      </c>
      <c r="E12" s="62"/>
      <c r="F12" s="101"/>
      <c r="G12" s="102"/>
      <c r="H12" s="52"/>
      <c r="I12" s="5"/>
      <c r="J12" s="5"/>
      <c r="L12" s="99" t="s">
        <v>500</v>
      </c>
    </row>
    <row r="13" spans="2:12" ht="15">
      <c r="B13" s="55" t="s">
        <v>285</v>
      </c>
      <c r="C13" s="56" t="s">
        <v>7</v>
      </c>
      <c r="D13" s="58" t="s">
        <v>543</v>
      </c>
      <c r="E13" s="62"/>
      <c r="F13" s="101"/>
      <c r="G13" s="102"/>
      <c r="H13" s="52"/>
      <c r="I13" s="5"/>
      <c r="J13" s="5"/>
      <c r="L13" s="99" t="s">
        <v>501</v>
      </c>
    </row>
    <row r="14" spans="2:10" ht="15">
      <c r="B14" s="55" t="s">
        <v>286</v>
      </c>
      <c r="C14" s="56" t="s">
        <v>8</v>
      </c>
      <c r="D14" s="58" t="s">
        <v>543</v>
      </c>
      <c r="E14" s="62"/>
      <c r="F14" s="101"/>
      <c r="G14" s="102"/>
      <c r="H14" s="52"/>
      <c r="I14" s="5"/>
      <c r="J14" s="5"/>
    </row>
    <row r="15" spans="2:10" ht="15">
      <c r="B15" s="55" t="s">
        <v>287</v>
      </c>
      <c r="C15" s="56" t="s">
        <v>9</v>
      </c>
      <c r="D15" s="58" t="s">
        <v>543</v>
      </c>
      <c r="E15" s="62"/>
      <c r="F15" s="101"/>
      <c r="G15" s="102"/>
      <c r="H15" s="52"/>
      <c r="I15" s="5"/>
      <c r="J15" s="5"/>
    </row>
    <row r="16" spans="2:10" ht="15">
      <c r="B16" s="55" t="s">
        <v>288</v>
      </c>
      <c r="C16" s="56" t="s">
        <v>10</v>
      </c>
      <c r="D16" s="58" t="s">
        <v>543</v>
      </c>
      <c r="E16" s="62"/>
      <c r="F16" s="101"/>
      <c r="G16" s="102"/>
      <c r="H16" s="52"/>
      <c r="I16" s="5"/>
      <c r="J16" s="5"/>
    </row>
    <row r="17" spans="2:10" ht="15">
      <c r="B17" s="55" t="s">
        <v>289</v>
      </c>
      <c r="C17" s="56" t="s">
        <v>11</v>
      </c>
      <c r="D17" s="58" t="s">
        <v>543</v>
      </c>
      <c r="E17" s="62"/>
      <c r="F17" s="101"/>
      <c r="G17" s="102"/>
      <c r="H17" s="52"/>
      <c r="I17" s="5"/>
      <c r="J17" s="5"/>
    </row>
    <row r="18" spans="2:10" ht="15">
      <c r="B18" s="55" t="s">
        <v>290</v>
      </c>
      <c r="C18" s="56" t="s">
        <v>12</v>
      </c>
      <c r="D18" s="58" t="s">
        <v>543</v>
      </c>
      <c r="E18" s="62"/>
      <c r="F18" s="101"/>
      <c r="G18" s="102"/>
      <c r="H18" s="52"/>
      <c r="I18" s="5"/>
      <c r="J18" s="5"/>
    </row>
    <row r="19" spans="2:10" ht="15">
      <c r="B19" s="55" t="s">
        <v>291</v>
      </c>
      <c r="C19" s="56" t="s">
        <v>13</v>
      </c>
      <c r="D19" s="58" t="s">
        <v>543</v>
      </c>
      <c r="E19" s="62"/>
      <c r="F19" s="101"/>
      <c r="G19" s="102"/>
      <c r="H19" s="52"/>
      <c r="I19" s="5"/>
      <c r="J19" s="5"/>
    </row>
    <row r="20" spans="2:10" ht="15">
      <c r="B20" s="55" t="s">
        <v>292</v>
      </c>
      <c r="C20" s="56" t="s">
        <v>14</v>
      </c>
      <c r="D20" s="58" t="s">
        <v>543</v>
      </c>
      <c r="E20" s="62"/>
      <c r="F20" s="101"/>
      <c r="G20" s="102"/>
      <c r="H20" s="52"/>
      <c r="I20" s="5"/>
      <c r="J20" s="5"/>
    </row>
    <row r="21" spans="2:10" ht="15">
      <c r="B21" s="55" t="s">
        <v>293</v>
      </c>
      <c r="C21" s="56" t="s">
        <v>15</v>
      </c>
      <c r="D21" s="58" t="s">
        <v>543</v>
      </c>
      <c r="E21" s="62"/>
      <c r="F21" s="101"/>
      <c r="G21" s="102"/>
      <c r="H21" s="52"/>
      <c r="I21" s="5"/>
      <c r="J21" s="5"/>
    </row>
    <row r="22" spans="2:10" ht="15">
      <c r="B22" s="55" t="s">
        <v>294</v>
      </c>
      <c r="C22" s="56" t="s">
        <v>295</v>
      </c>
      <c r="D22" s="58" t="s">
        <v>543</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7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B2">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FEIRA NOVA</v>
      </c>
      <c r="C3" s="184"/>
      <c r="D3" s="184"/>
      <c r="E3" s="184"/>
    </row>
    <row r="4" spans="1:4" s="7" customFormat="1" ht="18.75">
      <c r="A4" s="82"/>
      <c r="B4" s="82"/>
      <c r="C4" s="82"/>
      <c r="D4" s="82"/>
    </row>
    <row r="5" spans="1:4" s="7" customFormat="1" ht="21.75" customHeight="1">
      <c r="A5" s="82"/>
      <c r="B5" s="82"/>
      <c r="C5" s="82"/>
      <c r="D5" s="82"/>
    </row>
    <row r="6" spans="1:5" s="6" customFormat="1" ht="15">
      <c r="A6" s="5"/>
      <c r="B6" s="185" t="str">
        <f>UPPER(MENU!B16)</f>
        <v>06 VERBA DE REPRESENTAÇÃO DO PRESIDENTE DA CÂMARA - VALOR TOTAL PAGO</v>
      </c>
      <c r="C6" s="185"/>
      <c r="D6" s="185"/>
      <c r="E6" s="185"/>
    </row>
    <row r="7" spans="1:5" s="6" customFormat="1" ht="15">
      <c r="A7" s="5"/>
      <c r="E7" s="11"/>
    </row>
    <row r="8" spans="1:5" s="6" customFormat="1" ht="32.25" customHeight="1">
      <c r="A8" s="21"/>
      <c r="B8" s="103" t="s">
        <v>281</v>
      </c>
      <c r="C8" s="103" t="s">
        <v>18</v>
      </c>
      <c r="D8" s="104" t="s">
        <v>3</v>
      </c>
      <c r="E8" s="104" t="s">
        <v>541</v>
      </c>
    </row>
    <row r="9" spans="1:7" s="46" customFormat="1" ht="15">
      <c r="A9" s="6"/>
      <c r="B9" s="6"/>
      <c r="C9" s="6"/>
      <c r="D9" s="54"/>
      <c r="E9" s="54"/>
      <c r="F9" s="6"/>
      <c r="G9" s="6"/>
    </row>
    <row r="10" spans="2:9" ht="15">
      <c r="B10" s="55" t="s">
        <v>282</v>
      </c>
      <c r="C10" s="56" t="s">
        <v>4</v>
      </c>
      <c r="D10" s="58" t="s">
        <v>543</v>
      </c>
      <c r="E10" s="52">
        <v>4900</v>
      </c>
      <c r="F10" s="5"/>
      <c r="G10" s="5"/>
      <c r="I10" s="100" t="s">
        <v>498</v>
      </c>
    </row>
    <row r="11" spans="2:9" ht="15">
      <c r="B11" s="55" t="s">
        <v>283</v>
      </c>
      <c r="C11" s="56" t="s">
        <v>5</v>
      </c>
      <c r="D11" s="58" t="s">
        <v>543</v>
      </c>
      <c r="E11" s="52">
        <v>4900</v>
      </c>
      <c r="F11" s="5"/>
      <c r="G11" s="5"/>
      <c r="I11" s="99" t="s">
        <v>499</v>
      </c>
    </row>
    <row r="12" spans="2:9" ht="15">
      <c r="B12" s="55" t="s">
        <v>284</v>
      </c>
      <c r="C12" s="56" t="s">
        <v>6</v>
      </c>
      <c r="D12" s="58" t="s">
        <v>543</v>
      </c>
      <c r="E12" s="52">
        <v>4900</v>
      </c>
      <c r="F12" s="5"/>
      <c r="G12" s="5"/>
      <c r="I12" s="99" t="s">
        <v>500</v>
      </c>
    </row>
    <row r="13" spans="2:9" ht="15">
      <c r="B13" s="55" t="s">
        <v>285</v>
      </c>
      <c r="C13" s="56" t="s">
        <v>7</v>
      </c>
      <c r="D13" s="58" t="s">
        <v>543</v>
      </c>
      <c r="E13" s="52">
        <v>4900</v>
      </c>
      <c r="F13" s="5"/>
      <c r="G13" s="5"/>
      <c r="I13" s="99" t="s">
        <v>501</v>
      </c>
    </row>
    <row r="14" spans="2:7" ht="15">
      <c r="B14" s="55" t="s">
        <v>286</v>
      </c>
      <c r="C14" s="56" t="s">
        <v>8</v>
      </c>
      <c r="D14" s="58" t="s">
        <v>543</v>
      </c>
      <c r="E14" s="52">
        <v>4900</v>
      </c>
      <c r="F14" s="5"/>
      <c r="G14" s="5"/>
    </row>
    <row r="15" spans="2:7" ht="15">
      <c r="B15" s="55" t="s">
        <v>287</v>
      </c>
      <c r="C15" s="56" t="s">
        <v>9</v>
      </c>
      <c r="D15" s="58" t="s">
        <v>543</v>
      </c>
      <c r="E15" s="52">
        <v>4900</v>
      </c>
      <c r="F15" s="5"/>
      <c r="G15" s="5"/>
    </row>
    <row r="16" spans="2:7" ht="15">
      <c r="B16" s="55" t="s">
        <v>288</v>
      </c>
      <c r="C16" s="56" t="s">
        <v>10</v>
      </c>
      <c r="D16" s="58" t="s">
        <v>543</v>
      </c>
      <c r="E16" s="52">
        <v>4900</v>
      </c>
      <c r="F16" s="5"/>
      <c r="G16" s="5"/>
    </row>
    <row r="17" spans="2:7" ht="15">
      <c r="B17" s="55" t="s">
        <v>289</v>
      </c>
      <c r="C17" s="56" t="s">
        <v>11</v>
      </c>
      <c r="D17" s="58" t="s">
        <v>543</v>
      </c>
      <c r="E17" s="52">
        <v>4900</v>
      </c>
      <c r="F17" s="5"/>
      <c r="G17" s="5"/>
    </row>
    <row r="18" spans="2:7" ht="15">
      <c r="B18" s="55" t="s">
        <v>290</v>
      </c>
      <c r="C18" s="56" t="s">
        <v>12</v>
      </c>
      <c r="D18" s="58" t="s">
        <v>543</v>
      </c>
      <c r="E18" s="52">
        <v>4900</v>
      </c>
      <c r="F18" s="5"/>
      <c r="G18" s="5"/>
    </row>
    <row r="19" spans="2:7" ht="15">
      <c r="B19" s="55" t="s">
        <v>291</v>
      </c>
      <c r="C19" s="56" t="s">
        <v>13</v>
      </c>
      <c r="D19" s="58" t="s">
        <v>543</v>
      </c>
      <c r="E19" s="52">
        <v>4900</v>
      </c>
      <c r="F19" s="5"/>
      <c r="G19" s="5"/>
    </row>
    <row r="20" spans="2:7" ht="15">
      <c r="B20" s="55" t="s">
        <v>292</v>
      </c>
      <c r="C20" s="56" t="s">
        <v>14</v>
      </c>
      <c r="D20" s="58" t="s">
        <v>543</v>
      </c>
      <c r="E20" s="52">
        <v>4900</v>
      </c>
      <c r="F20" s="5"/>
      <c r="G20" s="5"/>
    </row>
    <row r="21" spans="2:7" ht="15">
      <c r="B21" s="55" t="s">
        <v>293</v>
      </c>
      <c r="C21" s="56" t="s">
        <v>15</v>
      </c>
      <c r="D21" s="58" t="s">
        <v>543</v>
      </c>
      <c r="E21" s="52">
        <v>4900</v>
      </c>
      <c r="F21" s="5"/>
      <c r="G21" s="5"/>
    </row>
    <row r="22" spans="2:7" ht="15">
      <c r="B22" s="55" t="s">
        <v>294</v>
      </c>
      <c r="C22" s="56" t="s">
        <v>295</v>
      </c>
      <c r="D22" s="58" t="s">
        <v>543</v>
      </c>
      <c r="E22" s="52"/>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10:E22">
    <cfRule type="cellIs" priority="1" dxfId="7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Controle Interno</cp:lastModifiedBy>
  <cp:lastPrinted>2016-03-02T12:44:26Z</cp:lastPrinted>
  <dcterms:created xsi:type="dcterms:W3CDTF">2010-03-02T11:44:00Z</dcterms:created>
  <dcterms:modified xsi:type="dcterms:W3CDTF">2019-03-19T17:35:46Z</dcterms:modified>
  <cp:category/>
  <cp:version/>
  <cp:contentType/>
  <cp:contentStatus/>
</cp:coreProperties>
</file>